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120" tabRatio="861" activeTab="4"/>
  </bookViews>
  <sheets>
    <sheet name="Index" sheetId="1" r:id="rId1"/>
    <sheet name="Italian Hill Tribes" sheetId="2" r:id="rId2"/>
    <sheet name="Etruscan League" sheetId="3" r:id="rId3"/>
    <sheet name="Classical Greek" sheetId="4" r:id="rId4"/>
    <sheet name="Thracian" sheetId="5" r:id="rId5"/>
    <sheet name="Lydian" sheetId="6" r:id="rId6"/>
    <sheet name="Kyrenian Greek" sheetId="7" r:id="rId7"/>
    <sheet name="Early Achaemenid" sheetId="8" r:id="rId8"/>
    <sheet name="Early Carthaginian" sheetId="9" r:id="rId9"/>
    <sheet name="Skythian or Saka" sheetId="10" r:id="rId10"/>
    <sheet name="Latin" sheetId="11" r:id="rId11"/>
    <sheet name="Early Rep Roman" sheetId="12" r:id="rId12"/>
    <sheet name="Apulian Lucanian" sheetId="13" r:id="rId13"/>
    <sheet name="Classical Indian" sheetId="14" r:id="rId14"/>
    <sheet name="Late Achaem Persian" sheetId="15" r:id="rId15"/>
    <sheet name="Syracusan" sheetId="16" r:id="rId16"/>
    <sheet name="Campanian" sheetId="17" r:id="rId17"/>
    <sheet name="Gallic" sheetId="18" r:id="rId18"/>
    <sheet name="Alexandrian Macedonian" sheetId="19" r:id="rId19"/>
    <sheet name="Samnite" sheetId="20" r:id="rId20"/>
    <sheet name="Early Armenian" sheetId="21" r:id="rId21"/>
    <sheet name="Early Successor" sheetId="22" r:id="rId22"/>
    <sheet name="Seleucid" sheetId="23" r:id="rId23"/>
    <sheet name="Ptolemaic" sheetId="24" r:id="rId24"/>
    <sheet name="Lysimachid" sheetId="25" r:id="rId25"/>
    <sheet name="Early Sarmatian" sheetId="26" r:id="rId26"/>
    <sheet name="Mid Republican Roman" sheetId="27" r:id="rId27"/>
    <sheet name="Galatian" sheetId="28" r:id="rId28"/>
    <sheet name="Pyrrhic" sheetId="29" r:id="rId29"/>
    <sheet name="Hellenistic Greek" sheetId="30" r:id="rId30"/>
    <sheet name="Late Carthaginian" sheetId="31" r:id="rId31"/>
    <sheet name="Attalid Pergamene" sheetId="32" r:id="rId32"/>
    <sheet name="Later Macedonian" sheetId="33" r:id="rId33"/>
    <sheet name="Graeco-Bactrian" sheetId="34" r:id="rId34"/>
    <sheet name="Parthian" sheetId="35" r:id="rId35"/>
    <sheet name="Ancient Spanish" sheetId="36" r:id="rId36"/>
    <sheet name="Numidian" sheetId="37" r:id="rId37"/>
    <sheet name="Later Seleucid" sheetId="38" r:id="rId38"/>
    <sheet name="Indo-Greek" sheetId="39" r:id="rId39"/>
    <sheet name="Later Ptolemaic" sheetId="40" r:id="rId40"/>
    <sheet name="Pontic" sheetId="41" r:id="rId41"/>
    <sheet name="Late Republican Roman" sheetId="42" r:id="rId42"/>
    <sheet name="Dacian" sheetId="43" r:id="rId43"/>
    <sheet name="Ancient British" sheetId="44" r:id="rId44"/>
    <sheet name="Early Imperial Roman" sheetId="45" r:id="rId45"/>
    <sheet name="Alan" sheetId="46" r:id="rId46"/>
    <sheet name="Later Sarmatian" sheetId="47" r:id="rId47"/>
    <sheet name="Sassanid Persian" sheetId="48" r:id="rId48"/>
    <sheet name="Early Visigoth Vandal" sheetId="49" r:id="rId49"/>
    <sheet name="Early Anglo Saxon" sheetId="50" r:id="rId50"/>
    <sheet name="Late Imperial Roman" sheetId="51" r:id="rId51"/>
    <sheet name="West Hun" sheetId="52" r:id="rId52"/>
    <sheet name="Hephth Hun" sheetId="53" r:id="rId53"/>
    <sheet name="Patrician Roman" sheetId="54" r:id="rId54"/>
  </sheets>
  <definedNames>
    <definedName name="_xlnm.Print_Area" localSheetId="3">'Classical Greek'!$B$2:$M$75</definedName>
    <definedName name="_xlnm.Print_Area" localSheetId="7">'Early Achaemenid'!$B$2:$M$68</definedName>
    <definedName name="_xlnm.Print_Area" localSheetId="20">'Early Armenian'!$B$2:$M$32</definedName>
    <definedName name="_xlnm.Print_Area" localSheetId="8">'Early Carthaginian'!$B$2:$M$33</definedName>
    <definedName name="_xlnm.Print_Area" localSheetId="29">'Hellenistic Greek'!$B$2:$M$31</definedName>
    <definedName name="_xlnm.Print_Area" localSheetId="14">'Late Achaem Persian'!$B$2:$M$58</definedName>
    <definedName name="_xlnm.Print_Area" localSheetId="30">'Late Carthaginian'!$B$2:$M$40</definedName>
    <definedName name="_xlnm.Print_Area" localSheetId="40">'Pontic'!$B$2:$P$39</definedName>
  </definedNames>
  <calcPr fullCalcOnLoad="1"/>
</workbook>
</file>

<file path=xl/sharedStrings.xml><?xml version="1.0" encoding="utf-8"?>
<sst xmlns="http://schemas.openxmlformats.org/spreadsheetml/2006/main" count="9066" uniqueCount="1146">
  <si>
    <t>ANCIENT BRITISH 55 BC - 75 AD</t>
  </si>
  <si>
    <t>55 BC - 75 AD</t>
  </si>
  <si>
    <t>LATER SARMATIAN 100 AD - 375 AD</t>
  </si>
  <si>
    <t>100 AD - 375 AD</t>
  </si>
  <si>
    <t>DACIAN OR CARPI 60 BC - 106 AD (Carpi to Late 4th Century)</t>
  </si>
  <si>
    <t>60 BC - 106 AD (Carpi to Late 4th Century)</t>
  </si>
  <si>
    <t>224 AD - 651 AD</t>
  </si>
  <si>
    <t>SASSANID PERSIAN 224 AD - 651 AD</t>
  </si>
  <si>
    <t>EARLY VISIGOTHIC OR EARLY VANDAL 250 AD - 419 AD</t>
  </si>
  <si>
    <t>250 AD - 419 AD</t>
  </si>
  <si>
    <t>EARLY ANGLO-SAXON, BAVARIAN, FRISIAN, OLD SAXON OR THURINGIAN 260 AD - 531 AD</t>
  </si>
  <si>
    <t>260 AD - 531 AD</t>
  </si>
  <si>
    <t>374 AD - 559 AD</t>
  </si>
  <si>
    <t>HEPHTHALITE HUNNIC 374 AD - 559 AD</t>
  </si>
  <si>
    <t>WESTERN HUNNIC 374 AD - 559 AD</t>
  </si>
  <si>
    <t>Others</t>
  </si>
  <si>
    <t>Medium Armour</t>
  </si>
  <si>
    <t>Heavy Armour</t>
  </si>
  <si>
    <t>ExHv Armour</t>
  </si>
  <si>
    <t>Levy</t>
  </si>
  <si>
    <t>Average</t>
  </si>
  <si>
    <t>Elite</t>
  </si>
  <si>
    <t>Fanatic</t>
  </si>
  <si>
    <t>Heavy Infantry</t>
  </si>
  <si>
    <t>Warband</t>
  </si>
  <si>
    <t>Elephant</t>
  </si>
  <si>
    <t>Artillery</t>
  </si>
  <si>
    <t>Cataphracts</t>
  </si>
  <si>
    <t>Cavalry</t>
  </si>
  <si>
    <t>Camelry</t>
  </si>
  <si>
    <t>Light Horse</t>
  </si>
  <si>
    <t>Elephants</t>
  </si>
  <si>
    <t>Heavy Chariots</t>
  </si>
  <si>
    <t>Light Chariots</t>
  </si>
  <si>
    <t>Scythed Chariots</t>
  </si>
  <si>
    <t>Troop Name</t>
  </si>
  <si>
    <t>Troop Type</t>
  </si>
  <si>
    <t>Armour</t>
  </si>
  <si>
    <t>Quality</t>
  </si>
  <si>
    <t>Shooting</t>
  </si>
  <si>
    <t>Bases per Unit</t>
  </si>
  <si>
    <t>Total Units</t>
  </si>
  <si>
    <t>0 - 2</t>
  </si>
  <si>
    <t>Auxilliary Infantry</t>
  </si>
  <si>
    <t>Light Infantry</t>
  </si>
  <si>
    <t>Points per Unit</t>
  </si>
  <si>
    <t>Legionaries:</t>
  </si>
  <si>
    <t>Triarii</t>
  </si>
  <si>
    <t>Pilum</t>
  </si>
  <si>
    <t>Other</t>
  </si>
  <si>
    <t>Javelin</t>
  </si>
  <si>
    <t>Hastati</t>
  </si>
  <si>
    <t>Principes</t>
  </si>
  <si>
    <t>2 - 6</t>
  </si>
  <si>
    <t>Upgrade Veteran Legionaries to:</t>
  </si>
  <si>
    <t>Downgrade unenthuiastic allies, raw, slave or penal legionaries to:</t>
  </si>
  <si>
    <t>Fortified Camp</t>
  </si>
  <si>
    <t>Optional Troops</t>
  </si>
  <si>
    <t>Italian allied pedites extraordinarii</t>
  </si>
  <si>
    <t>0 - 1</t>
  </si>
  <si>
    <t>0 - 3</t>
  </si>
  <si>
    <t>Other lighter equiped Italian allied infantry</t>
  </si>
  <si>
    <t>Cretan Archers</t>
  </si>
  <si>
    <t>Bow</t>
  </si>
  <si>
    <t>Trallian or Syracusan slingers</t>
  </si>
  <si>
    <t>Sling</t>
  </si>
  <si>
    <t>Spanish scutarii</t>
  </si>
  <si>
    <t>Illyrian foot</t>
  </si>
  <si>
    <t>Gallic foot</t>
  </si>
  <si>
    <t>Ligurian foot</t>
  </si>
  <si>
    <t>Thureophoroi</t>
  </si>
  <si>
    <t>Numidian or Illyrian cavalry</t>
  </si>
  <si>
    <t>Allies:</t>
  </si>
  <si>
    <t>Aitolean allies</t>
  </si>
  <si>
    <t>Numidian allies</t>
  </si>
  <si>
    <t>Pergamene allies</t>
  </si>
  <si>
    <t>Spanish allies</t>
  </si>
  <si>
    <t>2 - 8</t>
  </si>
  <si>
    <t>0 - 8</t>
  </si>
  <si>
    <t>Core Troops</t>
  </si>
  <si>
    <t>Gallic or Spanish Cavalry</t>
  </si>
  <si>
    <t>1 - 3</t>
  </si>
  <si>
    <t>Numidian or Spanish light cavalry</t>
  </si>
  <si>
    <t>2 - 3</t>
  </si>
  <si>
    <t>African Spearmen</t>
  </si>
  <si>
    <t>2 - 5</t>
  </si>
  <si>
    <t>Numidian, Libyan, Moorish or Spanish Javelinmen</t>
  </si>
  <si>
    <t>Spanish mercenary scutarii</t>
  </si>
  <si>
    <t>Balearic slingers</t>
  </si>
  <si>
    <t>Libyphoenician cavalry</t>
  </si>
  <si>
    <t>Poeni Foot</t>
  </si>
  <si>
    <t>Poeni or other emergency levies</t>
  </si>
  <si>
    <t>0 - 6</t>
  </si>
  <si>
    <t>0 - 4</t>
  </si>
  <si>
    <t>Ligurian Foot</t>
  </si>
  <si>
    <t>Campanian Hoplites</t>
  </si>
  <si>
    <t>Campanian, Bruttian or Lucanian javelinmen</t>
  </si>
  <si>
    <t>Bolt-shooters</t>
  </si>
  <si>
    <t>Siciliot Greek allies (Only before 235BC)</t>
  </si>
  <si>
    <t>Syracusan allies</t>
  </si>
  <si>
    <t>SPECIAL CAMPAIGNS</t>
  </si>
  <si>
    <t>Upgrade African Spearmen to veterans with captured Roman equipment</t>
  </si>
  <si>
    <t>All</t>
  </si>
  <si>
    <t>Upgrade Campanian javelinmen and hoplites to Roman style foot</t>
  </si>
  <si>
    <t>Bruttian allies</t>
  </si>
  <si>
    <t>Lucanian allies</t>
  </si>
  <si>
    <t>Campanian allies</t>
  </si>
  <si>
    <t>Hannibal in Africa 202 BC</t>
  </si>
  <si>
    <t>Hannibal in mainland Italy 216 BC to 203BC</t>
  </si>
  <si>
    <t>Upgrade African veteran spearmen to:</t>
  </si>
  <si>
    <t>1 - 2</t>
  </si>
  <si>
    <t>Upgrade Bruttian veteran javelinmen to</t>
  </si>
  <si>
    <t>Moorish archers</t>
  </si>
  <si>
    <t>The following are not permitted: Syracusan or Spanish allies</t>
  </si>
  <si>
    <t>BRUTTIAN OR LUCANIAN ALLIES</t>
  </si>
  <si>
    <t>Javelinmen</t>
  </si>
  <si>
    <t>2 - 12</t>
  </si>
  <si>
    <t>Skirmishers</t>
  </si>
  <si>
    <t>LATE CAMPANIAN ALLIES</t>
  </si>
  <si>
    <t>Basic</t>
  </si>
  <si>
    <t>Missile Weapon</t>
  </si>
  <si>
    <t>Total</t>
  </si>
  <si>
    <t>Levy or Velites</t>
  </si>
  <si>
    <t>0 - No. of units</t>
  </si>
  <si>
    <t>Phalanx</t>
  </si>
  <si>
    <t>Fortifications</t>
  </si>
  <si>
    <t>UNIT POINTS CALCULATOR</t>
  </si>
  <si>
    <t>Generals</t>
  </si>
  <si>
    <t>General</t>
  </si>
  <si>
    <t>Core Troops:</t>
  </si>
  <si>
    <t>Legionaries</t>
  </si>
  <si>
    <t>3 - 11</t>
  </si>
  <si>
    <t>0 - 5</t>
  </si>
  <si>
    <t>Upgrade veteran legionaries to:</t>
  </si>
  <si>
    <t>Downgrade raw legionaries to:</t>
  </si>
  <si>
    <t>Archers</t>
  </si>
  <si>
    <t>Slingers</t>
  </si>
  <si>
    <t>Heavy Cavalry</t>
  </si>
  <si>
    <t>Light cavalry</t>
  </si>
  <si>
    <t>Illyrian or Rhaetian foot</t>
  </si>
  <si>
    <t>Gladiators</t>
  </si>
  <si>
    <t>Syrian horse archers</t>
  </si>
  <si>
    <t>Field entrenchments</t>
  </si>
  <si>
    <t>0 - 9</t>
  </si>
  <si>
    <t>Arab allies</t>
  </si>
  <si>
    <t>Armenian allies</t>
  </si>
  <si>
    <t>Dacian allies</t>
  </si>
  <si>
    <t>Galatian allies</t>
  </si>
  <si>
    <t>Jewish allies</t>
  </si>
  <si>
    <t>Brutus &amp; Cassius in 42BC</t>
  </si>
  <si>
    <t>Eastern or Thracian horse archers</t>
  </si>
  <si>
    <t>Eastern foot archers</t>
  </si>
  <si>
    <t>BITHYNIAN ALLIES</t>
  </si>
  <si>
    <t>Citizen foot</t>
  </si>
  <si>
    <t>Peltasts</t>
  </si>
  <si>
    <t>1 - 6</t>
  </si>
  <si>
    <t>Warriors</t>
  </si>
  <si>
    <t>6 - 24</t>
  </si>
  <si>
    <t>Soldurii</t>
  </si>
  <si>
    <t>Gaesati mercenaries - Only before 200 BC</t>
  </si>
  <si>
    <t>Families</t>
  </si>
  <si>
    <t>Wagon laager to protect flanks</t>
  </si>
  <si>
    <t>Plashed wood edge</t>
  </si>
  <si>
    <t>Ligurian allies</t>
  </si>
  <si>
    <t>LIGURIAN ALLIES</t>
  </si>
  <si>
    <t>Lancer</t>
  </si>
  <si>
    <t>3 - 16</t>
  </si>
  <si>
    <t>Hoplites</t>
  </si>
  <si>
    <t>In Italy from 280 BC to 275 BC</t>
  </si>
  <si>
    <t>Downgrade phalanx as Tarentines</t>
  </si>
  <si>
    <t>In Greece from 274 BC to 273 BC</t>
  </si>
  <si>
    <t>Galatians</t>
  </si>
  <si>
    <t>Lancers</t>
  </si>
  <si>
    <t>Javelins</t>
  </si>
  <si>
    <t>2 - 4</t>
  </si>
  <si>
    <t>3 - 12</t>
  </si>
  <si>
    <t>Large Shield Cavalry</t>
  </si>
  <si>
    <t>Small Shield Cavalry</t>
  </si>
  <si>
    <t>Caetrati</t>
  </si>
  <si>
    <t>3 - 28</t>
  </si>
  <si>
    <t>Iberians Only</t>
  </si>
  <si>
    <t>Scutarii</t>
  </si>
  <si>
    <t>Lusitanians Only</t>
  </si>
  <si>
    <t>Heavy Caetrati</t>
  </si>
  <si>
    <t>4 - 12</t>
  </si>
  <si>
    <t>Celtiberians Only</t>
  </si>
  <si>
    <t>7 - 30</t>
  </si>
  <si>
    <t>Iberians or Lusitanians Only</t>
  </si>
  <si>
    <t>Mercenary Celtiberians</t>
  </si>
  <si>
    <t>Sertorius' Lusitanians 80 BC to 72 BC</t>
  </si>
  <si>
    <t>Any</t>
  </si>
  <si>
    <t>Macedonian, Greek or Thessalian Heavy Cavalry</t>
  </si>
  <si>
    <t>Thracian or Galatian Heavy Cavalry</t>
  </si>
  <si>
    <t>Illyrian, Thracian or Greek Light Cavalry</t>
  </si>
  <si>
    <t>Light Cavalry</t>
  </si>
  <si>
    <t>Agema &amp; Peltasts</t>
  </si>
  <si>
    <t>Chalkaspides &amp; Leukaspides</t>
  </si>
  <si>
    <t>Cretans</t>
  </si>
  <si>
    <t>Upgrade Thureophoroi to Thorakitai</t>
  </si>
  <si>
    <t>Illyrians</t>
  </si>
  <si>
    <t>Thracians</t>
  </si>
  <si>
    <t>Achaian Allies</t>
  </si>
  <si>
    <t>Xystophoroi</t>
  </si>
  <si>
    <t>Galatian Cavalry</t>
  </si>
  <si>
    <t>Traditional Peltasts</t>
  </si>
  <si>
    <t>Cretan archers</t>
  </si>
  <si>
    <t>Citizen Militia</t>
  </si>
  <si>
    <t>Galatian foot</t>
  </si>
  <si>
    <t>Mysian or other javelinmen</t>
  </si>
  <si>
    <t>Kappadokian allies</t>
  </si>
  <si>
    <t>Only Attalos 1 in 218BC</t>
  </si>
  <si>
    <t>KAPPADOKIAN ALLIES</t>
  </si>
  <si>
    <t>4 - 18</t>
  </si>
  <si>
    <t>4 - 24</t>
  </si>
  <si>
    <t>Close fighting foot</t>
  </si>
  <si>
    <t>Juba 1 from 55BC to 46BC</t>
  </si>
  <si>
    <t>Gallic &amp; Spanish Bodyguard</t>
  </si>
  <si>
    <t>Bogus in 47BC</t>
  </si>
  <si>
    <t>Spanish Foot</t>
  </si>
  <si>
    <t>Juba II from 3 AD to 6 AD</t>
  </si>
  <si>
    <t>Principate Roman Allies</t>
  </si>
  <si>
    <t>1 - 5</t>
  </si>
  <si>
    <t>Companions</t>
  </si>
  <si>
    <t>Agema or other cataphracts</t>
  </si>
  <si>
    <t>Cataphract</t>
  </si>
  <si>
    <t>Ex Hv Armour</t>
  </si>
  <si>
    <t>Thorakitai</t>
  </si>
  <si>
    <t>Skythian Cavalry</t>
  </si>
  <si>
    <t>Other Horse Archers</t>
  </si>
  <si>
    <t>Hillmen</t>
  </si>
  <si>
    <t>Tarantine cavalry</t>
  </si>
  <si>
    <t>Civil Militia cavalry</t>
  </si>
  <si>
    <t>Galatian cavalry</t>
  </si>
  <si>
    <t>Arab Camelry</t>
  </si>
  <si>
    <t>Massed Levies</t>
  </si>
  <si>
    <t>Parthian allies</t>
  </si>
  <si>
    <t>Thessalians before 450</t>
  </si>
  <si>
    <t>Non-Thessalains before 450</t>
  </si>
  <si>
    <t>Thessalians from 450</t>
  </si>
  <si>
    <t>Non-Thessalians from 450</t>
  </si>
  <si>
    <t>6 - 40</t>
  </si>
  <si>
    <t>Upgrade non-Spartan elite hoplites to:</t>
  </si>
  <si>
    <t>Upgrade Spartan citizens to:</t>
  </si>
  <si>
    <t>Upgrade Spartan periokoi to:</t>
  </si>
  <si>
    <t>Downgrade Asiatic Greek, Italiot or Siciliot citizen hoplites to:</t>
  </si>
  <si>
    <t>0 - 12</t>
  </si>
  <si>
    <t>Only Aitolians, Akarnanians, Phokians or Thessalians</t>
  </si>
  <si>
    <t>*6 - 45</t>
  </si>
  <si>
    <t>Any state, only from 450</t>
  </si>
  <si>
    <t>Only from 450</t>
  </si>
  <si>
    <t>Other archers</t>
  </si>
  <si>
    <t>Helots</t>
  </si>
  <si>
    <t>Only Spartans before 450</t>
  </si>
  <si>
    <t>Iphikratean hoplites</t>
  </si>
  <si>
    <t>Only from 380</t>
  </si>
  <si>
    <t>Stone Throwers</t>
  </si>
  <si>
    <t>Only Phokians from 380</t>
  </si>
  <si>
    <t>Only Spartans from 369 to 368</t>
  </si>
  <si>
    <t>Syracusan supplied Spanish foot</t>
  </si>
  <si>
    <t>Syracusan supplied Gallic foot</t>
  </si>
  <si>
    <t>Only from 490</t>
  </si>
  <si>
    <t>*2 - 6</t>
  </si>
  <si>
    <t>Minima marked * only apply if the general is of that origin</t>
  </si>
  <si>
    <t>Unless the general is of the same origin, troops only permitted to a certain origin can only be fielded under the command of an allied general of that origin.</t>
  </si>
  <si>
    <t>The minimum number of hoplite units is reduced to 3 if the general is Aitolian, Akarnanian or Phokian, 4 if Thessalian</t>
  </si>
  <si>
    <t>Guard Cavalry</t>
  </si>
  <si>
    <t>Persian or Median Cavalry</t>
  </si>
  <si>
    <t>Immortals</t>
  </si>
  <si>
    <t>Auxiliary Infantry</t>
  </si>
  <si>
    <t>Other Persian, Median, Hyrkanian, Kissian, or Persian Gulf Exile foot</t>
  </si>
  <si>
    <t>Crescent shield archers</t>
  </si>
  <si>
    <t>Only from 465</t>
  </si>
  <si>
    <t>Crescent shield spearmen</t>
  </si>
  <si>
    <t>Optional Troops:</t>
  </si>
  <si>
    <t>Achaemenid chariots</t>
  </si>
  <si>
    <t>Only before 484</t>
  </si>
  <si>
    <t>Saka cavalry</t>
  </si>
  <si>
    <t>Only from 545</t>
  </si>
  <si>
    <t>Bactrian cavalry</t>
  </si>
  <si>
    <t>Other light horse archers</t>
  </si>
  <si>
    <t>Bactrian, Saka or similar foot</t>
  </si>
  <si>
    <t>Kaspian or similar archers</t>
  </si>
  <si>
    <t>Mysian, Libyan, Pisidian or similar javelinmen</t>
  </si>
  <si>
    <t>Lydian or Asiatic Greek Hoplites</t>
  </si>
  <si>
    <t>Only from 545 to 461</t>
  </si>
  <si>
    <t>Assyrian &amp; Chaldean Foot</t>
  </si>
  <si>
    <t>Lykian or Phoenician marines</t>
  </si>
  <si>
    <t>Egyptian marines</t>
  </si>
  <si>
    <t>Only from 525</t>
  </si>
  <si>
    <t>Indian Foot</t>
  </si>
  <si>
    <t>Indian chariots</t>
  </si>
  <si>
    <t>Libyan chariots</t>
  </si>
  <si>
    <t>Mede rebel allies (Only in 550)</t>
  </si>
  <si>
    <t>Saka allies (Only in 530)</t>
  </si>
  <si>
    <t>Only in Cyrus in Lydia in 546</t>
  </si>
  <si>
    <t>Scythed chariots</t>
  </si>
  <si>
    <t>Moveable towers</t>
  </si>
  <si>
    <t>Only in 479</t>
  </si>
  <si>
    <t>*2 - 4</t>
  </si>
  <si>
    <t>Medizing Greek Cavalry</t>
  </si>
  <si>
    <t>Medizing Greek Hoplites</t>
  </si>
  <si>
    <t>Medizing Greek Javelinmen</t>
  </si>
  <si>
    <t>Before 250 BC chariot units must at least equal cavalry units.</t>
  </si>
  <si>
    <t>After 250 BC cavalry units must at least equal chariot units.</t>
  </si>
  <si>
    <t>Only one non-Gallic allied contingent can be used</t>
  </si>
  <si>
    <t>If part of a legion is upgraded, the whole legion must be upgraded</t>
  </si>
  <si>
    <t>If part of a legion is downgraded, the whole legion must be downgraded, including leves/velites</t>
  </si>
  <si>
    <t>Apart from Italian foot, no more than 2 units can be used from the optional troops list</t>
  </si>
  <si>
    <t>Aitolian &amp; Pergamene allies can be used together, otherwise only one nationality of ally can be used.</t>
  </si>
  <si>
    <t>Ligurians, thureophoroi, elephants, Numidian allies, Aitolian allies and Pergamene allies cannot be used before 202 BC</t>
  </si>
  <si>
    <t>Thureophoroi can be Heavy Foot or Auxiliary Inf, but all must be graded the same</t>
  </si>
  <si>
    <t>Only one allied contingent can be used</t>
  </si>
  <si>
    <t>Gladiators cannot be used with any allies</t>
  </si>
  <si>
    <t>Brutus &amp; Cassius cannot use Gladiators</t>
  </si>
  <si>
    <t>Only Bruttian &amp; Lucanian allies can be used together</t>
  </si>
  <si>
    <t>From 200 BC none of the following can be used: Spanish, Gallic, Celtiberian, Balearic, Ligurian, Campanian, Bruttian or Lucanian troops, Elephants nor any allies</t>
  </si>
  <si>
    <t>Emergency Levies cannot be used in mainland Italy</t>
  </si>
  <si>
    <t>Thureophoroi and thorakitai can be graded as Heavy foot or Auxiliary Infantry, but all of both types must be graded the same</t>
  </si>
  <si>
    <t>Thureophoroi can be graded as Heavy foot or Auxiliary Infantry, but all must be graded the same</t>
  </si>
  <si>
    <t>Armoured Cavalry</t>
  </si>
  <si>
    <t>Getae</t>
  </si>
  <si>
    <t>Foot with Javelin</t>
  </si>
  <si>
    <t>Only before 250 BC</t>
  </si>
  <si>
    <t>"Swordsmen"</t>
  </si>
  <si>
    <t>Only before 300 BC</t>
  </si>
  <si>
    <t>Foot with Rhomphaia</t>
  </si>
  <si>
    <t>From 350 to 251 BC</t>
  </si>
  <si>
    <t>From 250 BC</t>
  </si>
  <si>
    <t>Skirmishers with Javelins</t>
  </si>
  <si>
    <t xml:space="preserve">Optional rule - Spartans roll extra 1D6 per unit in combat </t>
  </si>
  <si>
    <t>Greek (mercenary) allies from 400 BC to 357 BC - Classical Greek</t>
  </si>
  <si>
    <t>Only Roman client kingdom fom 25 BC to 46 AD</t>
  </si>
  <si>
    <t>Upgrade foot with Javelins to:</t>
  </si>
  <si>
    <t>Roman allies - Principate Roman</t>
  </si>
  <si>
    <t>3 - 8</t>
  </si>
  <si>
    <t>0 - 40</t>
  </si>
  <si>
    <t>0 - 29</t>
  </si>
  <si>
    <t>Lydian heavy cavalry</t>
  </si>
  <si>
    <t>Lydian, Paphlagonian or Phrygian Light Horse</t>
  </si>
  <si>
    <t>Lydian, Phrgian, Mysian, Thracian, or similar foot with short spears or javelins</t>
  </si>
  <si>
    <t>4 - 16</t>
  </si>
  <si>
    <t>Hoplites: Ionian or Karian mercenaries or Lydians</t>
  </si>
  <si>
    <t>Chariots</t>
  </si>
  <si>
    <t>Skythian mercenaries</t>
  </si>
  <si>
    <t>Only in 546 BC</t>
  </si>
  <si>
    <t>Lydian foot recently upgraded to hoplites</t>
  </si>
  <si>
    <t>Egyptian javelinmen</t>
  </si>
  <si>
    <t>Egyptian spearmen</t>
  </si>
  <si>
    <t>Only before 275</t>
  </si>
  <si>
    <t>Only from 321</t>
  </si>
  <si>
    <t>Before 460</t>
  </si>
  <si>
    <t>From 490</t>
  </si>
  <si>
    <t>6 - 25</t>
  </si>
  <si>
    <t>Phalangites</t>
  </si>
  <si>
    <t>Only from 279</t>
  </si>
  <si>
    <t>Carthaginian allies (Only in 332) - Early Carthaginian</t>
  </si>
  <si>
    <t>Libyan allies - Late Libyan</t>
  </si>
  <si>
    <t>LATE LIBYAN ALLIES (From 550 BC)</t>
  </si>
  <si>
    <t>Poeni chariots</t>
  </si>
  <si>
    <t>Poeni cavalry</t>
  </si>
  <si>
    <t>Sacred Band</t>
  </si>
  <si>
    <t>African spearmen</t>
  </si>
  <si>
    <t>Numidian, Libyan, Moorish or Spanish javelinmen</t>
  </si>
  <si>
    <t>Corsican, Ligurian or Sardinian foot</t>
  </si>
  <si>
    <t>Core troops:</t>
  </si>
  <si>
    <t>Other Poeni foot</t>
  </si>
  <si>
    <t>Campanian mercenaries</t>
  </si>
  <si>
    <t>Balearic Slingers</t>
  </si>
  <si>
    <t>Sardinian archers</t>
  </si>
  <si>
    <t>Libyan allies (Only before 500) - Late Libyan</t>
  </si>
  <si>
    <t>Numidian allies (Only from 340)</t>
  </si>
  <si>
    <t>Armoured cavalry</t>
  </si>
  <si>
    <t>Only from 300 BC</t>
  </si>
  <si>
    <t>Only Saka from 250 BC</t>
  </si>
  <si>
    <t>Unarmoured cavalry</t>
  </si>
  <si>
    <t>5 - 18</t>
  </si>
  <si>
    <t>*3 - 6</t>
  </si>
  <si>
    <t>Foot spearmen</t>
  </si>
  <si>
    <t>Mountain Indian allies (Only Saka)</t>
  </si>
  <si>
    <t>Only Skythians in 313 BC</t>
  </si>
  <si>
    <t>Thracian allies</t>
  </si>
  <si>
    <t>Black Sea Greek allies - Classical Greek</t>
  </si>
  <si>
    <t>Only Saka in 129 BC</t>
  </si>
  <si>
    <t>Seleucid pikemen</t>
  </si>
  <si>
    <t>SKYTHIAN OR SAKA  550 BC to 50 AD</t>
  </si>
  <si>
    <t>Foot archers</t>
  </si>
  <si>
    <t>Minima marked * apply if any non-allied foot are used</t>
  </si>
  <si>
    <t>Only non-republican states</t>
  </si>
  <si>
    <t>Heavy chariots</t>
  </si>
  <si>
    <t>Light chariots</t>
  </si>
  <si>
    <t>From 1 AD</t>
  </si>
  <si>
    <t>6 - 28</t>
  </si>
  <si>
    <t>Forest tribesmen</t>
  </si>
  <si>
    <t>Clubmen</t>
  </si>
  <si>
    <t>Horse archers</t>
  </si>
  <si>
    <t>Only from 179 BC</t>
  </si>
  <si>
    <t>Upgrade cavalry to armoured lancers</t>
  </si>
  <si>
    <t>Only Guptas from 320 AD</t>
  </si>
  <si>
    <t>Replace elephants and/or chariots by bullock or camel carts</t>
  </si>
  <si>
    <t>Spearmen</t>
  </si>
  <si>
    <t>Persian, Median, Armenian, Bactrian, Saka, Kappadokian or other heavy cavalry</t>
  </si>
  <si>
    <t>2 - 11</t>
  </si>
  <si>
    <t>Arachosian, Paphlagonian or similar light horse</t>
  </si>
  <si>
    <t>Bactrian light horse</t>
  </si>
  <si>
    <t>Saka horse archers</t>
  </si>
  <si>
    <t>Bow**</t>
  </si>
  <si>
    <t>Persian crescent shield spearmen</t>
  </si>
  <si>
    <t>Mercenary or allied Greek hoplites</t>
  </si>
  <si>
    <t>Mercenary Greek peltasts</t>
  </si>
  <si>
    <t>Chalybes</t>
  </si>
  <si>
    <t>Massed levies</t>
  </si>
  <si>
    <t>Saka allies</t>
  </si>
  <si>
    <t>Cannot use hoplites, peltasts, scythed chariots, Egyptians, Thracians or Lykian allies</t>
  </si>
  <si>
    <t>Guard cavalry</t>
  </si>
  <si>
    <t>Greek cavalry</t>
  </si>
  <si>
    <t>Citizen hoplites</t>
  </si>
  <si>
    <t>3 - 6</t>
  </si>
  <si>
    <t>Greek mercenary hoplite</t>
  </si>
  <si>
    <t>Tarentines</t>
  </si>
  <si>
    <t>Tyrant's mercenary bodyguard hoplites</t>
  </si>
  <si>
    <t>Campanian or Etruscan mercenary hoplites</t>
  </si>
  <si>
    <t>Gallic mercenaries</t>
  </si>
  <si>
    <t>Samnite or similar Italian mercenaries</t>
  </si>
  <si>
    <t>Mercenary peltasts</t>
  </si>
  <si>
    <t>Other javelinmen</t>
  </si>
  <si>
    <t>Mercenary thureophoroi</t>
  </si>
  <si>
    <t>Spanish mercenaries</t>
  </si>
  <si>
    <t>Ligurian or Sikel mercenaries</t>
  </si>
  <si>
    <t>Only from 399</t>
  </si>
  <si>
    <t>Only Agathokles in Africa from 310 to 307</t>
  </si>
  <si>
    <t>Rowers etc disguised as hoplites</t>
  </si>
  <si>
    <t>Kyrenean allies</t>
  </si>
  <si>
    <t>Numidian allies - Numidian or early Moorish</t>
  </si>
  <si>
    <t>No Campanians,Ligurians, Sikels, Spanish or bolt-shooters permitted</t>
  </si>
  <si>
    <t>Medium Infantry</t>
  </si>
  <si>
    <t xml:space="preserve">Pikemen </t>
  </si>
  <si>
    <t>Imitation Legionaries</t>
  </si>
  <si>
    <t>Before 84BC</t>
  </si>
  <si>
    <t>After 84BC</t>
  </si>
  <si>
    <t>Sarmation cavalry</t>
  </si>
  <si>
    <t>Bastarnae</t>
  </si>
  <si>
    <t>Field Fortifications</t>
  </si>
  <si>
    <t>0 - 10</t>
  </si>
  <si>
    <t>Only before 84BC</t>
  </si>
  <si>
    <t>Before 218 AD</t>
  </si>
  <si>
    <t>From 218 AD</t>
  </si>
  <si>
    <t>Auxiliary Foot</t>
  </si>
  <si>
    <t>Auxiliary Cavalry</t>
  </si>
  <si>
    <t>Before 260 AD</t>
  </si>
  <si>
    <t>From 260 AD</t>
  </si>
  <si>
    <t>1 - 4</t>
  </si>
  <si>
    <t>Auxiliary Archers</t>
  </si>
  <si>
    <t>Allied Archers</t>
  </si>
  <si>
    <t>Bolt Shooters</t>
  </si>
  <si>
    <t>Separately deployed legionary lanciarii</t>
  </si>
  <si>
    <t>Only from 197 AD</t>
  </si>
  <si>
    <t>Moorish or Numidian cavalry</t>
  </si>
  <si>
    <t>Only before 197 AD</t>
  </si>
  <si>
    <t>Equites sagittarii</t>
  </si>
  <si>
    <t>Before 197 AD</t>
  </si>
  <si>
    <t>From 197 AD</t>
  </si>
  <si>
    <t>Catafractarii / Contarii</t>
  </si>
  <si>
    <t>Only from 100 AD</t>
  </si>
  <si>
    <t>Clibanarii</t>
  </si>
  <si>
    <t>Only from 228 AD</t>
  </si>
  <si>
    <t>Symmachiarii</t>
  </si>
  <si>
    <t>Only before 100 AD</t>
  </si>
  <si>
    <t>Marines recently converted to legionaries</t>
  </si>
  <si>
    <t>Armenian allies - Early Armenian</t>
  </si>
  <si>
    <t>Sarmatian allies - Later Sarmatian</t>
  </si>
  <si>
    <t>Germanicus in Germany in 16 AD</t>
  </si>
  <si>
    <t>Batavian allies - Early German</t>
  </si>
  <si>
    <t>Otho or Vitellius in 69 AD</t>
  </si>
  <si>
    <t>Auxiliary Foot must be either all Heavy Infantry or all Auxiliary Infantry</t>
  </si>
  <si>
    <t>Batavian or Sarmatian allies cannot be used with any other allies</t>
  </si>
  <si>
    <t>Converted marines and gladiators cannot be used with any allies</t>
  </si>
  <si>
    <t>Dacian, Carpi or Bastarnae falxmen</t>
  </si>
  <si>
    <t>5 - 28</t>
  </si>
  <si>
    <t>Bastarnae cavalry</t>
  </si>
  <si>
    <t>Only before 107 AD</t>
  </si>
  <si>
    <t>Captured Roman Bolt Shooters</t>
  </si>
  <si>
    <t>Sarmatian allies (Only before 107AD) - Later Sarmatian</t>
  </si>
  <si>
    <t>2 - 9</t>
  </si>
  <si>
    <t>Scouts</t>
  </si>
  <si>
    <t>Foot Archers</t>
  </si>
  <si>
    <t>Peasant Levy</t>
  </si>
  <si>
    <t>Field Army Legionaries</t>
  </si>
  <si>
    <t>Field Army Legionaries with integral archers</t>
  </si>
  <si>
    <t>Bow*</t>
  </si>
  <si>
    <t>Field Army Auxiliaries</t>
  </si>
  <si>
    <t>Limitanei legionaries</t>
  </si>
  <si>
    <t>Limitanei auxiliaries</t>
  </si>
  <si>
    <t>Equites</t>
  </si>
  <si>
    <t>Equites Illyricani etc</t>
  </si>
  <si>
    <t>Equites Catafractarii or Clibinarii</t>
  </si>
  <si>
    <t>Equites Sagittarii</t>
  </si>
  <si>
    <t>Equites Alani, Taifali, Sciri or Theodosiaci</t>
  </si>
  <si>
    <t>Auxiliary Archers in all-archer units</t>
  </si>
  <si>
    <t>City militia, laeti etc</t>
  </si>
  <si>
    <t>Alan or Hunnic mercenaries</t>
  </si>
  <si>
    <t>Only from 389</t>
  </si>
  <si>
    <t>Allies - Only Western Armies:</t>
  </si>
  <si>
    <t>Later Visigothic allies</t>
  </si>
  <si>
    <t>Allies - Only Eastern Armies:</t>
  </si>
  <si>
    <t>Armenian allies (Only before 364) - Middle Armenian</t>
  </si>
  <si>
    <t>Early Visigothic allies - Early Visigothic or Early Vandal</t>
  </si>
  <si>
    <t>Excluding allied contingents at least 1/2 of the units must be of average or poor quality</t>
  </si>
  <si>
    <t>Armenians or Arabs cannot be used with Visigoths</t>
  </si>
  <si>
    <t>Foederate Cavalry</t>
  </si>
  <si>
    <t>Foederate Foot</t>
  </si>
  <si>
    <t>Isaurians</t>
  </si>
  <si>
    <t>Only Eastern armies after 466</t>
  </si>
  <si>
    <t>Field Army Auxiliaries with integral Bow</t>
  </si>
  <si>
    <t>Bow* - Integral bow - 1 D6</t>
  </si>
  <si>
    <t>Equites re-equipped as armoured horse archers</t>
  </si>
  <si>
    <t>Only after 450</t>
  </si>
  <si>
    <t>Legionaries with integral archers</t>
  </si>
  <si>
    <t>Auxiliary archers in all archer units</t>
  </si>
  <si>
    <t>Exculcatores</t>
  </si>
  <si>
    <t>Field fortifications</t>
  </si>
  <si>
    <t>Hunnic allies - Western Hunnic</t>
  </si>
  <si>
    <t>Excluding foederati, Isaurians and allied contingents at least 2/3 of the units must be of average or poor quality</t>
  </si>
  <si>
    <t>Western armies cannot include more than one unit of catafractarii or clibinarii</t>
  </si>
  <si>
    <t>Arab allies cannot be used with other allies</t>
  </si>
  <si>
    <t>*6 - 24</t>
  </si>
  <si>
    <t>Youths with Javelins</t>
  </si>
  <si>
    <t>Elite Warriors</t>
  </si>
  <si>
    <t>Casevillaunus in 54 BC</t>
  </si>
  <si>
    <t>After Cassivelaunus sends home most of his infantry the minimum marked * does not apply, but at least 4 units of chariots must be used. Roman allies cannot be used</t>
  </si>
  <si>
    <t>Before 430</t>
  </si>
  <si>
    <t>From 430 to 628</t>
  </si>
  <si>
    <t>Armoured horse archers</t>
  </si>
  <si>
    <t>*2 - 12</t>
  </si>
  <si>
    <t>Light horse archers</t>
  </si>
  <si>
    <t>Before 350</t>
  </si>
  <si>
    <t>From 350</t>
  </si>
  <si>
    <t>0 - 22</t>
  </si>
  <si>
    <t>Before 629</t>
  </si>
  <si>
    <t>From 629</t>
  </si>
  <si>
    <t>Levy spearmen</t>
  </si>
  <si>
    <t>Hill tribesmen</t>
  </si>
  <si>
    <t>Dailami guardsmen</t>
  </si>
  <si>
    <t>Only from 591</t>
  </si>
  <si>
    <t>Hephthalite Hunnic allies</t>
  </si>
  <si>
    <t>Only in 550</t>
  </si>
  <si>
    <t>Alan allies</t>
  </si>
  <si>
    <t>Noble Cavalry</t>
  </si>
  <si>
    <t>8 - 34</t>
  </si>
  <si>
    <t>Only from 378</t>
  </si>
  <si>
    <t>Alan or Huns</t>
  </si>
  <si>
    <t>Wagon laager</t>
  </si>
  <si>
    <t>Carpi Allies - Dacian &amp; Carpi</t>
  </si>
  <si>
    <t>Early Visigothic or Early Vandal allies</t>
  </si>
  <si>
    <t>Only from 410</t>
  </si>
  <si>
    <t>Campanian, Bruscan or Greek cavalry</t>
  </si>
  <si>
    <t>Only from 340</t>
  </si>
  <si>
    <t>Numidian Light Horse</t>
  </si>
  <si>
    <t>Only before 80 BC</t>
  </si>
  <si>
    <t>Velites</t>
  </si>
  <si>
    <t>Only before 100 BC</t>
  </si>
  <si>
    <t>Only before 274 BC</t>
  </si>
  <si>
    <t>Before 274 BC</t>
  </si>
  <si>
    <t>From 274 BC</t>
  </si>
  <si>
    <t>Only before 235</t>
  </si>
  <si>
    <t>Greek mercenary Hoplites</t>
  </si>
  <si>
    <t>Greek mercenary Thureophoroi</t>
  </si>
  <si>
    <t>Celtiberian mercenary scutarii</t>
  </si>
  <si>
    <t>2 - 7</t>
  </si>
  <si>
    <t>Only after 190 BC</t>
  </si>
  <si>
    <t>Before 160 BC</t>
  </si>
  <si>
    <t>Argryaspids</t>
  </si>
  <si>
    <t>From 160 BC</t>
  </si>
  <si>
    <t>Only before 124 BC</t>
  </si>
  <si>
    <t>Only from 166 BC</t>
  </si>
  <si>
    <t>Civic Militia Thureophoroi</t>
  </si>
  <si>
    <t>Only from 55 BC</t>
  </si>
  <si>
    <t>Arabs cannot be used with any other allies</t>
  </si>
  <si>
    <t>The minimum marked * only applies from 350 AD</t>
  </si>
  <si>
    <t>Noble &amp; household warriors</t>
  </si>
  <si>
    <t>8 - 33</t>
  </si>
  <si>
    <t>5 - 26</t>
  </si>
  <si>
    <t>Only before 454</t>
  </si>
  <si>
    <t>Alan subjects</t>
  </si>
  <si>
    <t>Herul or Sciri subjects</t>
  </si>
  <si>
    <t>Uldin in 408</t>
  </si>
  <si>
    <t>Attila from 433 to 453</t>
  </si>
  <si>
    <t>Burgundian, Frankish, Rugian or Thuringian subjects</t>
  </si>
  <si>
    <t>Gepid subject allies - Gepid or Early Lombard</t>
  </si>
  <si>
    <t>Ostrogothic subject allies - Early Ostrogothis, Herul, Sciri or Taifali</t>
  </si>
  <si>
    <t>Minima marked * apply if any troops so marked are used.</t>
  </si>
  <si>
    <t>Only in India (475 to 560)</t>
  </si>
  <si>
    <t>Elephant escort halberdiers</t>
  </si>
  <si>
    <t>Indian levy foot</t>
  </si>
  <si>
    <t>Indian Cavalry</t>
  </si>
  <si>
    <t>ARMY LIST</t>
  </si>
  <si>
    <t>TIMELINE</t>
  </si>
  <si>
    <t>Classical Greek</t>
  </si>
  <si>
    <t>Early Achaemenid</t>
  </si>
  <si>
    <t>Thracian</t>
  </si>
  <si>
    <t>Lydian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</si>
  <si>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</si>
  <si>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</si>
  <si>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</si>
  <si>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</si>
  <si>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</si>
  <si>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</si>
  <si>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Mid Republican Roman</t>
  </si>
  <si>
    <t>Late Republican Roman</t>
  </si>
  <si>
    <t>Gallic</t>
  </si>
  <si>
    <t>Pyrrhic</t>
  </si>
  <si>
    <t>Late Carthaginian</t>
  </si>
  <si>
    <t>Ancient Spanish</t>
  </si>
  <si>
    <t>Later Macedonian</t>
  </si>
  <si>
    <t>Attalid Pergamene</t>
  </si>
  <si>
    <t>Later Seleucid</t>
  </si>
  <si>
    <t>Numidian</t>
  </si>
  <si>
    <t>Pontic</t>
  </si>
  <si>
    <t>Ancient British</t>
  </si>
  <si>
    <t>Later Sarmatian</t>
  </si>
  <si>
    <t>Sassanid Persian</t>
  </si>
  <si>
    <t>Early Visigoth &amp; Vandal</t>
  </si>
  <si>
    <t>Early Anglo-Saxon</t>
  </si>
  <si>
    <t>Hephthalite Hunnic</t>
  </si>
  <si>
    <t>Dacian or Carpi</t>
  </si>
  <si>
    <t>Western Hunnic</t>
  </si>
  <si>
    <t>Later Ptolemaic</t>
  </si>
  <si>
    <t>Guard phalangites</t>
  </si>
  <si>
    <t>Before 55 BC</t>
  </si>
  <si>
    <t>Macedonian phalangites</t>
  </si>
  <si>
    <t>Egyptian phalangites</t>
  </si>
  <si>
    <t>6 - 12</t>
  </si>
  <si>
    <t>From 55 BC</t>
  </si>
  <si>
    <t>Romanised infantry</t>
  </si>
  <si>
    <t>Greek mercenary cavalry</t>
  </si>
  <si>
    <t>Galatian mercenary cavalry</t>
  </si>
  <si>
    <t>Nubian mercenary cavalry</t>
  </si>
  <si>
    <t>Only before 55 BC</t>
  </si>
  <si>
    <t>Cretan troops</t>
  </si>
  <si>
    <t>Roman Legionaries</t>
  </si>
  <si>
    <t>Early Armenian</t>
  </si>
  <si>
    <t>Horse Archers</t>
  </si>
  <si>
    <t>2 - 18</t>
  </si>
  <si>
    <t>Servants</t>
  </si>
  <si>
    <t>Tigran the Great from 83BC to 69 BC</t>
  </si>
  <si>
    <t>Pikemen</t>
  </si>
  <si>
    <t>Arab Allies - Early Arab</t>
  </si>
  <si>
    <t>Media Atropatene allies</t>
  </si>
  <si>
    <t>Khosrov I anti-Sassanid coalition from 226 AD to 228 AD</t>
  </si>
  <si>
    <t>Kushan or Parthian allies - use Parthian allies list</t>
  </si>
  <si>
    <t>5 - 22</t>
  </si>
  <si>
    <t>City militia or hill tribesmen</t>
  </si>
  <si>
    <t>Greek City militia</t>
  </si>
  <si>
    <t>Only Saka campaign in 129 BC</t>
  </si>
  <si>
    <t>Captured Seleucid pikemen</t>
  </si>
  <si>
    <t>Only Suren Indo-Parthian Kingdom from 95 BC to 75 AD</t>
  </si>
  <si>
    <t>Hill tribe &amp; Arachosian cavalry</t>
  </si>
  <si>
    <t>Indian levies</t>
  </si>
  <si>
    <t>ADIABENE, EDESSAN OR HATRAN ALLIES</t>
  </si>
  <si>
    <t>Cataphract Camels</t>
  </si>
  <si>
    <t>Only if Hatran</t>
  </si>
  <si>
    <t>ELYMAIAN ALLIES</t>
  </si>
  <si>
    <t>COMMAGENE ALLIES</t>
  </si>
  <si>
    <t>EARLY ARAB ALLIES</t>
  </si>
  <si>
    <t>Foot warriors</t>
  </si>
  <si>
    <t>LATER SKYTHIAN OR SAKA ALLIES</t>
  </si>
  <si>
    <t>Foot Spearmen</t>
  </si>
  <si>
    <t>Parthian</t>
  </si>
  <si>
    <t>Agema</t>
  </si>
  <si>
    <t>Other Companion cavalry</t>
  </si>
  <si>
    <t>Thessalian or Greek heavy cavalry</t>
  </si>
  <si>
    <t>Thracian, Paionian or Eastern Light Horse</t>
  </si>
  <si>
    <t>Hypaspists</t>
  </si>
  <si>
    <t>Only before 328</t>
  </si>
  <si>
    <t>Any Date</t>
  </si>
  <si>
    <t>*1 - 3</t>
  </si>
  <si>
    <t>Foot Companions</t>
  </si>
  <si>
    <t>3 - 9</t>
  </si>
  <si>
    <t>Agrarian javelinmen</t>
  </si>
  <si>
    <t>Illyrian or Thracian javelinmen</t>
  </si>
  <si>
    <t>Macedonian Archers</t>
  </si>
  <si>
    <t>Rhodian Slingers</t>
  </si>
  <si>
    <t>Skythian Horse Archers</t>
  </si>
  <si>
    <t>Only from 328</t>
  </si>
  <si>
    <t>Sogdian Horse Archers</t>
  </si>
  <si>
    <t>Bacrian Horse Archers</t>
  </si>
  <si>
    <t>Greek mercenary or allied traditional hoplites</t>
  </si>
  <si>
    <t>Greek mercenary Iphikratean hoplites</t>
  </si>
  <si>
    <t>Only from 326</t>
  </si>
  <si>
    <t>Indian foot</t>
  </si>
  <si>
    <t>Only in India from 326 to 325</t>
  </si>
  <si>
    <t>Bolt-shooters or stone-throwers</t>
  </si>
  <si>
    <t>The minimum marked * applies if Philip or Alexander are present</t>
  </si>
  <si>
    <t>Hypaspists must all be classed the same</t>
  </si>
  <si>
    <t>Options only permitted from 328 BC or later cannot be used with more than 2 units of Greek mercenary or allied traditional hoplites</t>
  </si>
  <si>
    <t>Alexandrian Macedonian</t>
  </si>
  <si>
    <t>Skythian horse archers</t>
  </si>
  <si>
    <t>Early Successor</t>
  </si>
  <si>
    <t>Only Siracea or Iazyges</t>
  </si>
  <si>
    <t>Only Rhoxolani</t>
  </si>
  <si>
    <t>12 - 14</t>
  </si>
  <si>
    <t>Other cavalry</t>
  </si>
  <si>
    <t>4 - 10</t>
  </si>
  <si>
    <t>Foot javelinmen</t>
  </si>
  <si>
    <t>*1 - 6</t>
  </si>
  <si>
    <t>Poor quality foot</t>
  </si>
  <si>
    <t>Skythian allies - Later Skythian or Saka</t>
  </si>
  <si>
    <t>An army must be either Siracae, Iazyges or Rhoxolani. Only options belonging to one tribe can be used</t>
  </si>
  <si>
    <t>Early Sarmatian</t>
  </si>
  <si>
    <t>Only before 62</t>
  </si>
  <si>
    <t>Only from 62</t>
  </si>
  <si>
    <t>Only from 227</t>
  </si>
  <si>
    <t>5 - 30</t>
  </si>
  <si>
    <t>Imitation legionaries</t>
  </si>
  <si>
    <t>Greek foot</t>
  </si>
  <si>
    <t>Paionians</t>
  </si>
  <si>
    <t>Paphlagonians and Kappadokians</t>
  </si>
  <si>
    <t>Galatian</t>
  </si>
  <si>
    <t>Hellenistic Greek</t>
  </si>
  <si>
    <t>Only Achaians from 208 or Athenians</t>
  </si>
  <si>
    <t>2 - 27</t>
  </si>
  <si>
    <t>Only Boiotians before 270, Athenians or Eleians</t>
  </si>
  <si>
    <t>Only Spartans before 227</t>
  </si>
  <si>
    <t>Only Spartans before 221</t>
  </si>
  <si>
    <t>**4 - 12</t>
  </si>
  <si>
    <t>*2 - 8</t>
  </si>
  <si>
    <t>Only Boiotians from 245, Achaians from 208 or Spartans from 227</t>
  </si>
  <si>
    <t>*4 - 12</t>
  </si>
  <si>
    <t>Only Aitolians</t>
  </si>
  <si>
    <t>*6 - 30</t>
  </si>
  <si>
    <t>Euzenoi</t>
  </si>
  <si>
    <t>Only Achaians</t>
  </si>
  <si>
    <t>Thureophoroi and thorakitai can be graded as Heavy or auxiliary infantry, but all of both types must be graded the same. must all be classed the same</t>
  </si>
  <si>
    <t>Only Eleians in 207</t>
  </si>
  <si>
    <t>Roman allies - Mid-Republican Roman</t>
  </si>
  <si>
    <t>Only Achaians in 146</t>
  </si>
  <si>
    <t>Freed slaves</t>
  </si>
  <si>
    <t>Minima marked * apply only if the C-in-C is of that origin</t>
  </si>
  <si>
    <t>Whether Athens or Elis continued to field hoplites is uncertain. The minimum marked ** therefore only applies if the C-in-C is Boiotian</t>
  </si>
  <si>
    <t>Greek Lancers</t>
  </si>
  <si>
    <t>Iranian Lancers</t>
  </si>
  <si>
    <t>Only from 210</t>
  </si>
  <si>
    <t>Bactrian Light Cavalry</t>
  </si>
  <si>
    <t>Mountain Indian Cavalry</t>
  </si>
  <si>
    <t>Mountain Indian Spearmen</t>
  </si>
  <si>
    <t>Mountain Indian Archers</t>
  </si>
  <si>
    <t>Saka allies - Later Skythian or Saka</t>
  </si>
  <si>
    <t>Minimum marked * only applies if any foot are used</t>
  </si>
  <si>
    <t>Graeco-Bactrian</t>
  </si>
  <si>
    <t>INDO-GREEK 175 BC - 10 AD</t>
  </si>
  <si>
    <t>Greek Cavalry</t>
  </si>
  <si>
    <t>Indian Archers</t>
  </si>
  <si>
    <t>2 - 15</t>
  </si>
  <si>
    <t>Indian Javelinmen</t>
  </si>
  <si>
    <t>Indian allies - Classical Indian</t>
  </si>
  <si>
    <t>Indo-Greek</t>
  </si>
  <si>
    <t>175 BC - 10 AD</t>
  </si>
  <si>
    <t>THRACIAN 700 BC - 46 AD</t>
  </si>
  <si>
    <t>700 BC - 46 AD</t>
  </si>
  <si>
    <t>EARLY SARMATIAN 310 BC - 100 AD</t>
  </si>
  <si>
    <t>310 BC - 100 AD</t>
  </si>
  <si>
    <t>KYRENIAN GREEK 630 BC - 74 BC</t>
  </si>
  <si>
    <t>630 BC - 74 BC</t>
  </si>
  <si>
    <t>550 BC - 275 BC</t>
  </si>
  <si>
    <t>550 BC - 50 AD</t>
  </si>
  <si>
    <t>CLASSICAL INDIAN 500 BC - 545 AD</t>
  </si>
  <si>
    <t>500 BC - 545 AD</t>
  </si>
  <si>
    <t>240 BC - 20 BC</t>
  </si>
  <si>
    <t>700 BC - 279 BC</t>
  </si>
  <si>
    <t>687 BC - 546 BC</t>
  </si>
  <si>
    <t>550 BC - 420 BC</t>
  </si>
  <si>
    <t>420 BC - 329 BC</t>
  </si>
  <si>
    <t>412 BC - 211 BC</t>
  </si>
  <si>
    <t>355 BC - 323 BC</t>
  </si>
  <si>
    <t>280 BC - 64 BC</t>
  </si>
  <si>
    <t>279 BC - 146 BC</t>
  </si>
  <si>
    <t>250 BC - 130 BC</t>
  </si>
  <si>
    <t>280 BC - 105 BC</t>
  </si>
  <si>
    <t>105 BC - 25 BC</t>
  </si>
  <si>
    <t>390 BC - 50 BC</t>
  </si>
  <si>
    <t>280 BC - 272 BC</t>
  </si>
  <si>
    <t>275 BC - 146 BC</t>
  </si>
  <si>
    <t>260 BC - 148 BC</t>
  </si>
  <si>
    <t>262 BC - 129 BC</t>
  </si>
  <si>
    <t>205 BC - 63 BC</t>
  </si>
  <si>
    <t>166 BC - 30 BC</t>
  </si>
  <si>
    <t>CLASSICAL GREEK   700 BC - 279 BC</t>
  </si>
  <si>
    <t>LYDIAN 687 BC - 546 BC</t>
  </si>
  <si>
    <t>EARLY ACHAEMENID PERSIAN  550 BC - 420BC</t>
  </si>
  <si>
    <t>EARLY CARTHAGINIAN 550 BC - 275 BC</t>
  </si>
  <si>
    <t>LATE ACHAEMENID PERSIAN  420 BC - 329 BC</t>
  </si>
  <si>
    <t>SYRACUSAN 412 BC - 211 BC</t>
  </si>
  <si>
    <t>GALATIAN 280 BC - 64 BC</t>
  </si>
  <si>
    <t>HELLENISTIC GREEK 279 BC - 146 BC</t>
  </si>
  <si>
    <t>GRAECO-BACTRIAN 250 BC - 130 BC</t>
  </si>
  <si>
    <t>MID-REPUBLICAN ROMAN 280 BC - 105 BC</t>
  </si>
  <si>
    <t>LATE REPUBLICAN ROMAN 105 BC - 25 BC</t>
  </si>
  <si>
    <t>GALLIC 390 BC - 50 BC</t>
  </si>
  <si>
    <t>PYRRHIC 280 BC - 272 BC</t>
  </si>
  <si>
    <t>LATER CARTHAGINIAN 275 BC - 146 BC</t>
  </si>
  <si>
    <t xml:space="preserve">ANCIENT SPANISH 240 BC - 20 BC  </t>
  </si>
  <si>
    <t>LATER MACEDONIAN 260 BC - 148 BC</t>
  </si>
  <si>
    <t>ATTALID PERGAMENE 262 BC - 129 BC</t>
  </si>
  <si>
    <t>LATER PTOLEMAIC 166 BC - 30 BC</t>
  </si>
  <si>
    <t>LATER SELEUCID 205 BC - 63 BC</t>
  </si>
  <si>
    <t>NUMIDIAN OR EARLY MOORISH 215 BC - 25 AD</t>
  </si>
  <si>
    <t>215 BC - 25 AD</t>
  </si>
  <si>
    <t>110 BC - 47 BC</t>
  </si>
  <si>
    <t>331 BC - 252 AD</t>
  </si>
  <si>
    <t>250 BC - 225 AD</t>
  </si>
  <si>
    <t>25 BC - 284 AD</t>
  </si>
  <si>
    <t>284 AD - 425 AD</t>
  </si>
  <si>
    <t>425 AD - 493 AD</t>
  </si>
  <si>
    <t>PONTIC 110 BC - 47 BC</t>
  </si>
  <si>
    <t>EARLY ARMENIAN 331 BC - 252 AD</t>
  </si>
  <si>
    <t>PARTHIAN 250 BC - 225 AD</t>
  </si>
  <si>
    <t>Thureophoroi can be graded as Heavy Infantry or Auxiliary Infantry, but all must be graded the same</t>
  </si>
  <si>
    <t>Citizen Militia can be graded as Heavy Infantry or Auxiliary Infantry, but all must be graded the same</t>
  </si>
  <si>
    <t>Bow** - Integral bow - 2 D6 if stationary</t>
  </si>
  <si>
    <t>Last Man Standing</t>
  </si>
  <si>
    <t xml:space="preserve"> Heavy Artillery</t>
  </si>
  <si>
    <t>Heavy Artillery</t>
  </si>
  <si>
    <t>Light Artillery</t>
  </si>
  <si>
    <t>ALEXANDRIAN MACEDONIAN 355 BC - 323 BC</t>
  </si>
  <si>
    <t>Guard infantry (Apple Bearers)</t>
  </si>
  <si>
    <t>Asiatic Greek or Persian hoplites</t>
  </si>
  <si>
    <t>Heavy Archers</t>
  </si>
  <si>
    <t>Heavy Camels</t>
  </si>
  <si>
    <t>War Wagon</t>
  </si>
  <si>
    <t>War Wagons</t>
  </si>
  <si>
    <t>Enhanced Movement</t>
  </si>
  <si>
    <t>Agelausus's Paphlagonian foot</t>
  </si>
  <si>
    <t>Armenian, Paphlagonian, or similar javelinmen</t>
  </si>
  <si>
    <t>Foot with Spear</t>
  </si>
  <si>
    <t>0 - 7</t>
  </si>
  <si>
    <t>Only in 189 BC</t>
  </si>
  <si>
    <t>Only in 273 BC</t>
  </si>
  <si>
    <t>Only from 280 to 279 BC</t>
  </si>
  <si>
    <t>Scythed chariots*</t>
  </si>
  <si>
    <t>EARLY REPUBLICAN ROMAN (509 - 280 BC)</t>
  </si>
  <si>
    <t>Units</t>
  </si>
  <si>
    <t>Points</t>
  </si>
  <si>
    <t>Infantry of the 1st Class</t>
  </si>
  <si>
    <t>Only before 340</t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</si>
  <si>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2 - 6</t>
    </r>
  </si>
  <si>
    <t>Infantry of the 2nd or 3rd Class</t>
  </si>
  <si>
    <r>
      <t xml:space="preserve">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2 - 21</t>
    </r>
  </si>
  <si>
    <t>Mixed Infantry of the1st, 2nd and 3rd Class</t>
  </si>
  <si>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>5 - 30</t>
    </r>
  </si>
  <si>
    <t>0 - 30</t>
  </si>
  <si>
    <t>Infantry of the 4th Class</t>
  </si>
  <si>
    <t>Infantry of the 5th Class</t>
  </si>
  <si>
    <t>Hastati &amp; Principes</t>
  </si>
  <si>
    <t>4 - 20</t>
  </si>
  <si>
    <t>1 per 2 Hastati &amp; Principes</t>
  </si>
  <si>
    <t>Leves</t>
  </si>
  <si>
    <t>Upgrade veteran legions to:</t>
  </si>
  <si>
    <t>Downgrade unenthusiastic allies or raw legions to:</t>
  </si>
  <si>
    <t>Rorarii</t>
  </si>
  <si>
    <t>Accensi</t>
  </si>
  <si>
    <t>Lighter equipped Italian allied infantry</t>
  </si>
  <si>
    <t>Campanian allies (Only from 343)</t>
  </si>
  <si>
    <t>Hernician allies (Only before 387) - Italian Hill Tribes</t>
  </si>
  <si>
    <t>Latin allies (Only before 340) - up to 2 contingents</t>
  </si>
  <si>
    <t>Lucanian allies (Only from 298 to 290)</t>
  </si>
  <si>
    <t>Samnite allies (Only in 340)</t>
  </si>
  <si>
    <t>Before 340 cavalry can dismount as heavy infantry with the same armour and quality class.</t>
  </si>
  <si>
    <t>1st class infantry must either all be deployed separately or all be deployed in mixed units with 2nd and 3rd class infantry.</t>
  </si>
  <si>
    <t>If deployed separately, the army cannot include more units of 1st class infantry than it includes of 2nd and 3rd class infantry.</t>
  </si>
  <si>
    <r>
      <t xml:space="preserve">The minima marked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only apply if the Heavy Infantry classes are deployed separately.</t>
    </r>
  </si>
  <si>
    <r>
      <t xml:space="preserve">The minimum marked </t>
    </r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 xml:space="preserve"> only applies if mixed bodies of 1st, 2nd and 3rd class infantry are used.</t>
    </r>
  </si>
  <si>
    <t>Hastati, principes and triarii must be organised as legions.</t>
  </si>
  <si>
    <t>If part of a legion is upgraded, the whole legion must be upgraded.</t>
  </si>
  <si>
    <t>If part of a legion is downgraded, the whole legion must be downgraded.</t>
  </si>
  <si>
    <t>The army, including allies, cannot include more than a total of 3 units of cavalry</t>
  </si>
  <si>
    <t>Only one non-Latin allied contingent can be used.</t>
  </si>
  <si>
    <t>509 BC - 280 BC</t>
  </si>
  <si>
    <t>Early Rep Roman</t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</si>
  <si>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1 - 6</t>
    </r>
  </si>
  <si>
    <r>
      <t xml:space="preserve">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1 - 20</t>
    </r>
  </si>
  <si>
    <t>Only from 405</t>
  </si>
  <si>
    <t>Ferocious Charge</t>
  </si>
  <si>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>5 - 26</t>
    </r>
  </si>
  <si>
    <t>Only from 330</t>
  </si>
  <si>
    <t>0 - 26</t>
  </si>
  <si>
    <t xml:space="preserve"> 0 - 2</t>
  </si>
  <si>
    <t>Only before 500</t>
  </si>
  <si>
    <t>Axemen</t>
  </si>
  <si>
    <t>Only before 405</t>
  </si>
  <si>
    <t>Devoted Foot</t>
  </si>
  <si>
    <t>Gallic allies</t>
  </si>
  <si>
    <t>Latin allies (Only before 500)</t>
  </si>
  <si>
    <t>Early Republican Roman allies (Only from 506 to 501)</t>
  </si>
  <si>
    <t>Sabine allies (Italian Hill Tribes)</t>
  </si>
  <si>
    <t>Umbrian allies</t>
  </si>
  <si>
    <t>700 BC - 280 BC</t>
  </si>
  <si>
    <t>Etruscan League</t>
  </si>
  <si>
    <t>700 BC - 300 BC</t>
  </si>
  <si>
    <t>Picked javelinmen</t>
  </si>
  <si>
    <t>4 - 40</t>
  </si>
  <si>
    <t>Latin allies (Only before 338)</t>
  </si>
  <si>
    <t>Italian Hill Tribes</t>
  </si>
  <si>
    <t>509 BC - 338 BC</t>
  </si>
  <si>
    <t>LATIN (509 - 338 BC)</t>
  </si>
  <si>
    <r>
      <t xml:space="preserve">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2 - 22</t>
    </r>
  </si>
  <si>
    <t>Italian Hill Tribe allies</t>
  </si>
  <si>
    <t>Cavalry can dismount as heavy infantry with the same armour and quality class.</t>
  </si>
  <si>
    <t>Only one allied contingent can be used.</t>
  </si>
  <si>
    <t>Latin</t>
  </si>
  <si>
    <t>355 BC - 272 BC</t>
  </si>
  <si>
    <t>SAMNITE (355 - 272 B.C.)</t>
  </si>
  <si>
    <t>Linen Legion</t>
  </si>
  <si>
    <t>Other foot</t>
  </si>
  <si>
    <t xml:space="preserve"> 4 - 28</t>
  </si>
  <si>
    <t>Only from 280</t>
  </si>
  <si>
    <t>Apulian allies</t>
  </si>
  <si>
    <t>Etruscan allies</t>
  </si>
  <si>
    <t>Early Republican Roman allies (Only in 340)</t>
  </si>
  <si>
    <t>Volsci and/or Hernici allies - Italian Hill Tribes</t>
  </si>
  <si>
    <t>Samnite</t>
  </si>
  <si>
    <t>400 BC - 211 BC</t>
  </si>
  <si>
    <t>CAMPANIAN (400 - 211 BC)</t>
  </si>
  <si>
    <r>
      <rPr>
        <sz val="10"/>
        <rFont val="Arial"/>
        <family val="0"/>
      </rPr>
      <t>1 - 4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</si>
  <si>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3 - 16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</si>
  <si>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3 - 12</t>
    </r>
  </si>
  <si>
    <t>Only from 337</t>
  </si>
  <si>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>4 - 20</t>
    </r>
  </si>
  <si>
    <t>Latin allies (Only from 343 to 338)</t>
  </si>
  <si>
    <t>Early Republican Roman allies (Only from 343)</t>
  </si>
  <si>
    <t>Samnite allies (cannot be used with Roman allies)</t>
  </si>
  <si>
    <t>No allies are permitted after 281</t>
  </si>
  <si>
    <r>
      <t xml:space="preserve">The minima marked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only apply before 337.</t>
    </r>
  </si>
  <si>
    <r>
      <t xml:space="preserve">The minimum marked </t>
    </r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 xml:space="preserve"> only applies from 275.</t>
    </r>
  </si>
  <si>
    <t>Hoplites cannot be used with hastati, principes or triarii</t>
  </si>
  <si>
    <t>Hastati &amp; Principes: Triarii: Skirmishers quality must either be Average:Elite:Average, Average:Average:Average, Levy:Average:Levy, or Levy:Levy:Levy</t>
  </si>
  <si>
    <t>Campanian</t>
  </si>
  <si>
    <t>500 BC - 203 BC</t>
  </si>
  <si>
    <t>Only Apulians</t>
  </si>
  <si>
    <t>Only Lucanians and Bruttians</t>
  </si>
  <si>
    <t>Only Lucanians</t>
  </si>
  <si>
    <t>4 - 32</t>
  </si>
  <si>
    <t>3 - 32</t>
  </si>
  <si>
    <t>Only Bruttians:</t>
  </si>
  <si>
    <t>Only Lucanians:</t>
  </si>
  <si>
    <t>Early Republican Roman allies (only from 298 to 290)</t>
  </si>
  <si>
    <t>APULIAN, LUCANIAN (500 - 203 BC)</t>
  </si>
  <si>
    <t>Apulian Lucanian</t>
  </si>
  <si>
    <t>50 AD - 1500 AD</t>
  </si>
  <si>
    <t>Nobles</t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</si>
  <si>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2 - 8</t>
    </r>
  </si>
  <si>
    <t>Bowmen</t>
  </si>
  <si>
    <r>
      <rPr>
        <sz val="10"/>
        <rFont val="Arial"/>
        <family val="0"/>
      </rPr>
      <t>0</t>
    </r>
    <r>
      <rPr>
        <sz val="10"/>
        <rFont val="Arial"/>
        <family val="0"/>
      </rPr>
      <t xml:space="preserve"> - 8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</si>
  <si>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0"/>
      </rPr>
      <t>The nobles must either all have bows, or all be without bows</t>
    </r>
  </si>
  <si>
    <t>Alan</t>
  </si>
  <si>
    <t>Heavy Archer</t>
  </si>
  <si>
    <t>ITALIAN HILL TRIBES (700 - 300 BC)</t>
  </si>
  <si>
    <t>ETRUSCAN LEAGUE (700-280 BC)</t>
  </si>
  <si>
    <t>.</t>
  </si>
  <si>
    <t>Carthaginian allies - Early Carthaginian</t>
  </si>
  <si>
    <t>Thracian "Swordsmen"</t>
  </si>
  <si>
    <t>Lydian cavalry can always dismount as Heavy Infantry if the enemy has camelry</t>
  </si>
  <si>
    <t>Ptolemaic Cavalry</t>
  </si>
  <si>
    <t>Only after 308 BC</t>
  </si>
  <si>
    <t>Ptolemaic Infantry</t>
  </si>
  <si>
    <t>Cretan Mercenaries</t>
  </si>
  <si>
    <t>Thracian javelinmen</t>
  </si>
  <si>
    <t>Improvised Camelry</t>
  </si>
  <si>
    <t>* Minimum only applies if any Medizing Greeks are used</t>
  </si>
  <si>
    <t>Combined Archers &amp; Javelinmen</t>
  </si>
  <si>
    <t>Lance</t>
  </si>
  <si>
    <t>MOUNTAIN INDIAN ALLIES (321 - 180 BC Only)</t>
  </si>
  <si>
    <t>Followers</t>
  </si>
  <si>
    <t>Peasant Slingers</t>
  </si>
  <si>
    <t>Guard with 2-handed sword</t>
  </si>
  <si>
    <t>Only from 320 AD</t>
  </si>
  <si>
    <t>Parthian or similar horse archers</t>
  </si>
  <si>
    <t>Only Bessos in 329 BC</t>
  </si>
  <si>
    <t>Only Darius III at Gaugamela in 331 BC</t>
  </si>
  <si>
    <t>Campanian cavalry</t>
  </si>
  <si>
    <t>Soldurii cannot be used with Gaesati or Ligurians</t>
  </si>
  <si>
    <t>Thracian Peltasts</t>
  </si>
  <si>
    <t>SELEUCID 320 BC - 83 BC</t>
  </si>
  <si>
    <t>Argyraspids</t>
  </si>
  <si>
    <t>Thureophoroi or thorakitai</t>
  </si>
  <si>
    <t>Asiatic Archers</t>
  </si>
  <si>
    <t>Asiatic Slingers</t>
  </si>
  <si>
    <t>Before 280</t>
  </si>
  <si>
    <t>From 280</t>
  </si>
  <si>
    <t>Im. Legionaries</t>
  </si>
  <si>
    <t>Kappadokian or other hillmen</t>
  </si>
  <si>
    <t>Militia Thureophoroi</t>
  </si>
  <si>
    <t>Only from 205</t>
  </si>
  <si>
    <t>Only after 167</t>
  </si>
  <si>
    <t>Before 205</t>
  </si>
  <si>
    <t>After 205</t>
  </si>
  <si>
    <t>Ex Heavy Armour</t>
  </si>
  <si>
    <t>Line Cavalry</t>
  </si>
  <si>
    <t>Seleucid</t>
  </si>
  <si>
    <t>320 BC - 83 BC</t>
  </si>
  <si>
    <t>Thureophoroi and thorakitai can be graded as Heavy or auxiliary infantry, but all of both types must be classed the same</t>
  </si>
  <si>
    <t>Ethnic Cavalry</t>
  </si>
  <si>
    <t>Other Heavy Cavalry</t>
  </si>
  <si>
    <t>Egyptian or Syrian Archers</t>
  </si>
  <si>
    <t>Egyptian, Bedouin or Jewish Javelinmen</t>
  </si>
  <si>
    <t>Bedouin Camelry</t>
  </si>
  <si>
    <t>Before 274</t>
  </si>
  <si>
    <t>Aitolian cavalry</t>
  </si>
  <si>
    <t>Ptolemaic</t>
  </si>
  <si>
    <t>LYSIMACHID 320 BC - 281 BC</t>
  </si>
  <si>
    <t>Macedonian cavalry</t>
  </si>
  <si>
    <t>Thracian or Greek cavalry</t>
  </si>
  <si>
    <t>Mercenary Greek Peltasts</t>
  </si>
  <si>
    <t>Coastal Greek hoplites</t>
  </si>
  <si>
    <t>Mercenary javelinmen</t>
  </si>
  <si>
    <t>Thracian peltasts</t>
  </si>
  <si>
    <t>3 - 7</t>
  </si>
  <si>
    <t>Enhanced movement</t>
  </si>
  <si>
    <t>Thracian Javelinmen</t>
  </si>
  <si>
    <t>Thracian Archers</t>
  </si>
  <si>
    <t>Thracian Slingers</t>
  </si>
  <si>
    <t>Lykians or similar</t>
  </si>
  <si>
    <t>After 288</t>
  </si>
  <si>
    <t>320 BC - 281 BC</t>
  </si>
  <si>
    <t>Lysimachid</t>
  </si>
  <si>
    <t>MACEDONIAN SUCCESSOR 320 BC - 260 BC</t>
  </si>
  <si>
    <t>Greek light cavalry</t>
  </si>
  <si>
    <t>Allied hoplites</t>
  </si>
  <si>
    <t>Stone-throwers</t>
  </si>
  <si>
    <t>Only Polyperchon - Aitolian allies - Later Hoplite Greek</t>
  </si>
  <si>
    <t>Only Kassandros - Athenian oligarch allies - Later Hoplite Greek</t>
  </si>
  <si>
    <t>Only Antigonos Gonatas</t>
  </si>
  <si>
    <t>Only Antigonos Gonatas - Spartan allies - Later Hoplite Greek</t>
  </si>
  <si>
    <t>Upgrade to Thureophoroi</t>
  </si>
  <si>
    <t>1 per H&amp;P units</t>
  </si>
  <si>
    <t>2 per H&amp;P units</t>
  </si>
  <si>
    <t>Roman Cavalry</t>
  </si>
  <si>
    <t>Fortified camp</t>
  </si>
  <si>
    <t>Galatian cavalry can dismount as warband Elite</t>
  </si>
  <si>
    <t>*There must be at least twice as many light chariots as scythed chariots.</t>
  </si>
  <si>
    <t>Aitolian etc Light cavalry</t>
  </si>
  <si>
    <t>Tarantine Light cavalry</t>
  </si>
  <si>
    <t>Oscan, Samnite, Lucanian or Bruttian javelinmen</t>
  </si>
  <si>
    <t>Poeni or Campanian Cavalry</t>
  </si>
  <si>
    <t>Only after 235</t>
  </si>
  <si>
    <t>The following are not permitted: Artillery, more than 2 elephants, Celtiberian scutarii, Syracusan, Numidian or Spanish allies</t>
  </si>
  <si>
    <t>Pergamene Light Cavalry</t>
  </si>
  <si>
    <t>Trallian Slingers</t>
  </si>
  <si>
    <t>Stone throwers</t>
  </si>
  <si>
    <t>Ex-Seleucid Cataphracts</t>
  </si>
  <si>
    <t>Ex-Seleucid Phalangites</t>
  </si>
  <si>
    <t>Ex-Seleucid Elephants</t>
  </si>
  <si>
    <t>Arachosian Light Cavalry</t>
  </si>
  <si>
    <t>Adiabene, Edessan or Hatran allies (see below)</t>
  </si>
  <si>
    <t>Arab allies  (see below)</t>
  </si>
  <si>
    <t>Elymian allies (see below)</t>
  </si>
  <si>
    <t>Media-Atropene allies (see below)</t>
  </si>
  <si>
    <t>Saka allies (see below)</t>
  </si>
  <si>
    <t>MEDIA ATROPATENE ALLIES</t>
  </si>
  <si>
    <t>Only after 216 AD</t>
  </si>
  <si>
    <t>Commagene allies (Only from 129 BC to 35 BC) (see below)</t>
  </si>
  <si>
    <t>Aitolian allies - Hellenistic Greece</t>
  </si>
  <si>
    <t>Elymaian allies - see below</t>
  </si>
  <si>
    <t>Elymaian or Parthian allies cannot be used with pre-166 BC options</t>
  </si>
  <si>
    <t>Thureophoroi and thorakitai can be graded as Heavy Foot or Auxiliary Infantry, but all of both types must be graded the same</t>
  </si>
  <si>
    <t>Heavy Camelry</t>
  </si>
  <si>
    <t>Pontic Heavy Cavalry</t>
  </si>
  <si>
    <t>Pontic Light Cavalry</t>
  </si>
  <si>
    <t>Thracian foot</t>
  </si>
  <si>
    <t>Bithynian allies - see below</t>
  </si>
  <si>
    <t>Arab allies - See below</t>
  </si>
  <si>
    <t>Arab allies - see below</t>
  </si>
  <si>
    <t>EARLY IMPERIAL ROMAN 25 BC - 284 AD</t>
  </si>
  <si>
    <t>Early Imperial Roman</t>
  </si>
  <si>
    <t>Commagene client allies - (Only before 72 AD) - See below</t>
  </si>
  <si>
    <t>EDESSAN ALLIES</t>
  </si>
  <si>
    <t>Edessan client allies - (Only before 244 AD) - See below</t>
  </si>
  <si>
    <t>ARAB ALLIES</t>
  </si>
  <si>
    <t>Western Hunnic allies</t>
  </si>
  <si>
    <t>Armenians cannot be used with Hephthalite Huns</t>
  </si>
  <si>
    <t>ARMENIAN ALLIES</t>
  </si>
  <si>
    <t>Armenian nobles</t>
  </si>
  <si>
    <t>Armenian Horse Archers</t>
  </si>
  <si>
    <t>Armenian javelinmen</t>
  </si>
  <si>
    <t>Armenian Archers</t>
  </si>
  <si>
    <t>Armenian allies - before 428 AD - Early Armenian</t>
  </si>
  <si>
    <t>Armenian allies - after 428 AD - See below</t>
  </si>
  <si>
    <t>Alan Allies</t>
  </si>
  <si>
    <t>Roman allies - Late Imperial Roman (Only Visigoths)</t>
  </si>
  <si>
    <t>LATE IMPERIAL ROMAN 284 AD - 425 AD</t>
  </si>
  <si>
    <t>Auxilia Palatina</t>
  </si>
  <si>
    <t>Auxilia Palatina with integral archers</t>
  </si>
  <si>
    <t>Western armies cannot include more than one unit of catafractarii or clibinarii, nor more than one unit of auxiliary infantry foot archers</t>
  </si>
  <si>
    <t>Late Imperial Roman</t>
  </si>
  <si>
    <t>Sciri allies - Early Ostrogothis, Herul, Sciri or Taifal</t>
  </si>
  <si>
    <t>PATRICIAN ROMAN 425 AD - 493 AD</t>
  </si>
  <si>
    <t>Patrician Roman</t>
  </si>
  <si>
    <t>Before 600</t>
  </si>
  <si>
    <t>After 600</t>
  </si>
  <si>
    <t>Only in Africa</t>
  </si>
  <si>
    <t>Roman allies - Early Imperial Roman</t>
  </si>
  <si>
    <t>Additional Generals</t>
  </si>
  <si>
    <t>Cin C</t>
  </si>
  <si>
    <t>POINTS PER BASE CALCULATOR</t>
  </si>
  <si>
    <t>Special 1</t>
  </si>
  <si>
    <t>Special 2</t>
  </si>
  <si>
    <t>Special Abilities</t>
  </si>
  <si>
    <t>ARMY POINTS</t>
  </si>
  <si>
    <t>Hordes</t>
  </si>
  <si>
    <t>Heavy Weapon</t>
  </si>
  <si>
    <t>Hoplites can be Mobile Infantry</t>
  </si>
  <si>
    <t>Expendables</t>
  </si>
  <si>
    <t>Large Elephants</t>
  </si>
  <si>
    <t>Large Elephant</t>
  </si>
  <si>
    <t>Bow** - Integral bow - 2 D6</t>
  </si>
  <si>
    <t>Heavy Foot</t>
  </si>
  <si>
    <t>Cin C - Alexander</t>
  </si>
  <si>
    <t>Exceptional General</t>
  </si>
  <si>
    <r>
      <t>Prodromoi</t>
    </r>
    <r>
      <rPr>
        <b/>
        <sz val="10"/>
        <color indexed="10"/>
        <rFont val="Arial"/>
        <family val="2"/>
      </rPr>
      <t>*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</si>
  <si>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Prodromoi when used as Light Cavalry can have flank attack dice bonus (1D6 per base)</t>
    </r>
  </si>
  <si>
    <t>Expendable</t>
  </si>
  <si>
    <t>Small Elephants</t>
  </si>
  <si>
    <t>Cin C - Hannibal</t>
  </si>
  <si>
    <t>Cin C - Caesar</t>
  </si>
  <si>
    <t>POINTS PER UNIT</t>
  </si>
  <si>
    <t>Calc Unit cost</t>
  </si>
  <si>
    <t>Bow* Adj</t>
  </si>
  <si>
    <t>Act Unit Cost</t>
  </si>
  <si>
    <t>Total per Base</t>
  </si>
  <si>
    <t>Bow/Javelin</t>
  </si>
  <si>
    <t>Civic Light Cavalry or Tarentines</t>
  </si>
  <si>
    <t>Javelin armed Heavy Cavalry</t>
  </si>
  <si>
    <t>Small Elephant</t>
  </si>
  <si>
    <t>PTOLEMAIC 320 BC - 166 BC</t>
  </si>
  <si>
    <t>320 BC - 166 BC</t>
  </si>
  <si>
    <t>Greek mercenary hoplites</t>
  </si>
  <si>
    <t>Only before 279</t>
  </si>
  <si>
    <t>Greek mercenary thureophoroi</t>
  </si>
  <si>
    <t>Only from 274</t>
  </si>
  <si>
    <t>Low quality Garrison troops</t>
  </si>
  <si>
    <t>From 274</t>
  </si>
  <si>
    <t>Aitolian javelinmen</t>
  </si>
  <si>
    <t>ALAN (50 - 650 AD)</t>
  </si>
  <si>
    <t>323 BC - 260 BC</t>
  </si>
  <si>
    <t>Greek, Persian or other mercenary cavalry</t>
  </si>
  <si>
    <t>Thessalian heavy cavalry</t>
  </si>
  <si>
    <t>No of Units</t>
  </si>
  <si>
    <t>Fer Charge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</si>
</sst>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32" borderId="13" xfId="0" applyFill="1" applyBorder="1" applyAlignment="1">
      <alignment horizontal="left"/>
    </xf>
    <xf numFmtId="0" fontId="0" fillId="32" borderId="0" xfId="0" applyFill="1" applyBorder="1" applyAlignment="1">
      <alignment/>
    </xf>
    <xf numFmtId="1" fontId="0" fillId="32" borderId="0" xfId="0" applyNumberFormat="1" applyFill="1" applyBorder="1" applyAlignment="1">
      <alignment horizontal="center"/>
    </xf>
    <xf numFmtId="1" fontId="0" fillId="32" borderId="14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" fontId="0" fillId="0" borderId="24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33" borderId="18" xfId="0" applyNumberForma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24" xfId="0" applyNumberFormat="1" applyBorder="1" applyAlignment="1" quotePrefix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" fontId="0" fillId="32" borderId="17" xfId="0" applyNumberForma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left" wrapText="1"/>
    </xf>
    <xf numFmtId="1" fontId="0" fillId="0" borderId="10" xfId="0" applyNumberForma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Fill="1" applyBorder="1" applyAlignment="1" quotePrefix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left"/>
    </xf>
    <xf numFmtId="0" fontId="0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32" borderId="0" xfId="0" applyFill="1" applyBorder="1" applyAlignment="1">
      <alignment horizontal="left"/>
    </xf>
    <xf numFmtId="1" fontId="0" fillId="0" borderId="0" xfId="0" applyNumberFormat="1" applyBorder="1" applyAlignment="1" quotePrefix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2" borderId="20" xfId="0" applyFill="1" applyBorder="1" applyAlignment="1">
      <alignment horizontal="center"/>
    </xf>
    <xf numFmtId="16" fontId="0" fillId="0" borderId="10" xfId="0" applyNumberFormat="1" applyBorder="1" applyAlignment="1" quotePrefix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32" borderId="18" xfId="0" applyFill="1" applyBorder="1" applyAlignment="1">
      <alignment horizontal="left"/>
    </xf>
    <xf numFmtId="0" fontId="0" fillId="32" borderId="19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0" fillId="0" borderId="24" xfId="0" applyNumberFormat="1" applyBorder="1" applyAlignment="1" quotePrefix="1">
      <alignment horizontal="center" vertical="center"/>
    </xf>
    <xf numFmtId="0" fontId="0" fillId="0" borderId="16" xfId="0" applyFill="1" applyBorder="1" applyAlignment="1">
      <alignment horizontal="left"/>
    </xf>
    <xf numFmtId="0" fontId="0" fillId="32" borderId="19" xfId="0" applyFill="1" applyBorder="1" applyAlignment="1">
      <alignment horizontal="left"/>
    </xf>
    <xf numFmtId="1" fontId="0" fillId="0" borderId="20" xfId="0" applyNumberFormat="1" applyBorder="1" applyAlignment="1" quotePrefix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32" borderId="19" xfId="0" applyFill="1" applyBorder="1" applyAlignment="1">
      <alignment/>
    </xf>
    <xf numFmtId="1" fontId="0" fillId="32" borderId="19" xfId="0" applyNumberForma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vertical="center"/>
    </xf>
    <xf numFmtId="1" fontId="0" fillId="32" borderId="2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6" fontId="0" fillId="0" borderId="12" xfId="0" applyNumberFormat="1" applyBorder="1" applyAlignment="1" quotePrefix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0" borderId="1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23" xfId="0" applyBorder="1" applyAlignment="1">
      <alignment horizontal="center"/>
    </xf>
    <xf numFmtId="16" fontId="0" fillId="0" borderId="10" xfId="0" applyNumberFormat="1" applyFont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16" fontId="0" fillId="0" borderId="11" xfId="0" applyNumberFormat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8" xfId="0" applyBorder="1" applyAlignment="1">
      <alignment horizontal="left"/>
    </xf>
    <xf numFmtId="1" fontId="0" fillId="32" borderId="16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12" xfId="0" applyBorder="1" applyAlignment="1">
      <alignment vertical="center"/>
    </xf>
    <xf numFmtId="1" fontId="0" fillId="0" borderId="10" xfId="0" applyNumberFormat="1" applyBorder="1" applyAlignment="1" quotePrefix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24" xfId="0" applyFont="1" applyBorder="1" applyAlignment="1" quotePrefix="1">
      <alignment horizontal="center" vertical="center"/>
    </xf>
    <xf numFmtId="0" fontId="0" fillId="0" borderId="19" xfId="0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4" borderId="10" xfId="0" applyFont="1" applyFill="1" applyBorder="1" applyAlignment="1">
      <alignment horizontal="center"/>
    </xf>
    <xf numFmtId="0" fontId="1" fillId="0" borderId="11" xfId="53" applyBorder="1" applyAlignment="1" applyProtection="1">
      <alignment/>
      <protection/>
    </xf>
    <xf numFmtId="0" fontId="0" fillId="32" borderId="19" xfId="0" applyFont="1" applyFill="1" applyBorder="1" applyAlignment="1">
      <alignment horizontal="left"/>
    </xf>
    <xf numFmtId="1" fontId="0" fillId="32" borderId="19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" fontId="0" fillId="0" borderId="0" xfId="0" applyNumberFormat="1" applyBorder="1" applyAlignment="1" quotePrefix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 quotePrefix="1">
      <alignment horizontal="center"/>
    </xf>
    <xf numFmtId="0" fontId="0" fillId="0" borderId="24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1" xfId="53" applyBorder="1" applyAlignment="1" applyProtection="1" quotePrefix="1">
      <alignment/>
      <protection/>
    </xf>
    <xf numFmtId="0" fontId="0" fillId="0" borderId="11" xfId="0" applyFont="1" applyBorder="1" applyAlignment="1">
      <alignment/>
    </xf>
    <xf numFmtId="0" fontId="1" fillId="0" borderId="24" xfId="53" applyBorder="1" applyAlignment="1" applyProtection="1" quotePrefix="1">
      <alignment/>
      <protection/>
    </xf>
    <xf numFmtId="0" fontId="0" fillId="0" borderId="21" xfId="0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16" fontId="0" fillId="0" borderId="18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1" fontId="0" fillId="32" borderId="14" xfId="0" applyNumberFormat="1" applyFill="1" applyBorder="1" applyAlignment="1">
      <alignment horizontal="center" vertical="center"/>
    </xf>
    <xf numFmtId="1" fontId="0" fillId="32" borderId="20" xfId="0" applyNumberForma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" fillId="0" borderId="25" xfId="0" applyFont="1" applyBorder="1" applyAlignment="1">
      <alignment/>
    </xf>
    <xf numFmtId="0" fontId="0" fillId="0" borderId="24" xfId="0" applyFont="1" applyFill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32" borderId="15" xfId="0" applyFill="1" applyBorder="1" applyAlignment="1">
      <alignment horizontal="left"/>
    </xf>
    <xf numFmtId="0" fontId="0" fillId="32" borderId="16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1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vertical="center"/>
    </xf>
    <xf numFmtId="0" fontId="44" fillId="0" borderId="0" xfId="0" applyFont="1" applyBorder="1" applyAlignment="1">
      <alignment horizontal="right"/>
    </xf>
    <xf numFmtId="0" fontId="4" fillId="0" borderId="19" xfId="0" applyFont="1" applyBorder="1" applyAlignment="1">
      <alignment/>
    </xf>
    <xf numFmtId="16" fontId="0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32" borderId="13" xfId="0" applyFill="1" applyBorder="1" applyAlignment="1">
      <alignment horizontal="left" vertical="top"/>
    </xf>
    <xf numFmtId="0" fontId="0" fillId="32" borderId="0" xfId="0" applyFill="1" applyBorder="1" applyAlignment="1">
      <alignment horizontal="left" vertical="top"/>
    </xf>
    <xf numFmtId="0" fontId="0" fillId="32" borderId="0" xfId="0" applyFill="1" applyBorder="1" applyAlignment="1">
      <alignment vertical="top"/>
    </xf>
    <xf numFmtId="1" fontId="0" fillId="32" borderId="0" xfId="0" applyNumberFormat="1" applyFill="1" applyBorder="1" applyAlignment="1">
      <alignment horizontal="center" vertical="top"/>
    </xf>
    <xf numFmtId="1" fontId="0" fillId="32" borderId="16" xfId="0" applyNumberFormat="1" applyFill="1" applyBorder="1" applyAlignment="1">
      <alignment horizontal="center" vertical="top"/>
    </xf>
    <xf numFmtId="1" fontId="0" fillId="32" borderId="17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16" fontId="0" fillId="0" borderId="10" xfId="0" applyNumberFormat="1" applyBorder="1" applyAlignment="1" quotePrefix="1">
      <alignment horizontal="center" vertical="top"/>
    </xf>
    <xf numFmtId="1" fontId="0" fillId="32" borderId="20" xfId="0" applyNumberFormat="1" applyFill="1" applyBorder="1" applyAlignment="1">
      <alignment horizontal="center" vertical="top"/>
    </xf>
    <xf numFmtId="0" fontId="0" fillId="32" borderId="18" xfId="0" applyFill="1" applyBorder="1" applyAlignment="1">
      <alignment horizontal="left" vertical="top"/>
    </xf>
    <xf numFmtId="0" fontId="0" fillId="32" borderId="19" xfId="0" applyFill="1" applyBorder="1" applyAlignment="1">
      <alignment horizontal="center" vertical="top"/>
    </xf>
    <xf numFmtId="0" fontId="4" fillId="32" borderId="20" xfId="0" applyFont="1" applyFill="1" applyBorder="1" applyAlignment="1">
      <alignment horizontal="righ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32" borderId="13" xfId="0" applyFill="1" applyBorder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0" fontId="0" fillId="32" borderId="0" xfId="0" applyFill="1" applyBorder="1" applyAlignment="1">
      <alignment vertical="center"/>
    </xf>
    <xf numFmtId="1" fontId="0" fillId="32" borderId="14" xfId="0" applyNumberFormat="1" applyFill="1" applyBorder="1" applyAlignment="1">
      <alignment horizontal="center" vertical="top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0" fillId="0" borderId="10" xfId="0" applyFill="1" applyBorder="1" applyAlignment="1" quotePrefix="1">
      <alignment horizontal="center" vertical="top"/>
    </xf>
    <xf numFmtId="1" fontId="0" fillId="0" borderId="0" xfId="0" applyNumberFormat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" fillId="0" borderId="10" xfId="0" applyFont="1" applyFill="1" applyBorder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4" fillId="31" borderId="10" xfId="0" applyFont="1" applyFill="1" applyBorder="1" applyAlignment="1">
      <alignment horizontal="center" vertical="top"/>
    </xf>
    <xf numFmtId="0" fontId="4" fillId="31" borderId="2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0" xfId="0" applyFill="1" applyBorder="1" applyAlignment="1" quotePrefix="1">
      <alignment vertical="center"/>
    </xf>
    <xf numFmtId="0" fontId="0" fillId="0" borderId="10" xfId="0" applyBorder="1" applyAlignment="1">
      <alignment horizontal="left" vertical="top" wrapText="1"/>
    </xf>
    <xf numFmtId="1" fontId="0" fillId="0" borderId="11" xfId="0" applyNumberFormat="1" applyBorder="1" applyAlignment="1" quotePrefix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4" xfId="0" applyFont="1" applyFill="1" applyBorder="1" applyAlignment="1" quotePrefix="1">
      <alignment horizontal="center" wrapText="1"/>
    </xf>
    <xf numFmtId="0" fontId="0" fillId="0" borderId="11" xfId="0" applyFont="1" applyFill="1" applyBorder="1" applyAlignment="1" quotePrefix="1">
      <alignment horizontal="center" wrapText="1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Font="1" applyBorder="1" applyAlignment="1">
      <alignment horizontal="center" wrapText="1"/>
    </xf>
    <xf numFmtId="1" fontId="0" fillId="0" borderId="10" xfId="0" applyNumberFormat="1" applyBorder="1" applyAlignment="1">
      <alignment vertical="top"/>
    </xf>
    <xf numFmtId="1" fontId="0" fillId="0" borderId="25" xfId="0" applyNumberFormat="1" applyBorder="1" applyAlignment="1">
      <alignment vertical="top"/>
    </xf>
    <xf numFmtId="1" fontId="0" fillId="33" borderId="12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/>
    </xf>
    <xf numFmtId="1" fontId="4" fillId="33" borderId="18" xfId="0" applyNumberFormat="1" applyFont="1" applyFill="1" applyBorder="1" applyAlignment="1">
      <alignment horizontal="center" vertical="top" wrapText="1"/>
    </xf>
    <xf numFmtId="1" fontId="4" fillId="33" borderId="19" xfId="0" applyNumberFormat="1" applyFont="1" applyFill="1" applyBorder="1" applyAlignment="1">
      <alignment horizontal="center" vertical="top" wrapText="1"/>
    </xf>
    <xf numFmtId="1" fontId="4" fillId="33" borderId="20" xfId="0" applyNumberFormat="1" applyFont="1" applyFill="1" applyBorder="1" applyAlignment="1">
      <alignment horizontal="center" vertical="top" wrapText="1"/>
    </xf>
    <xf numFmtId="1" fontId="0" fillId="32" borderId="19" xfId="0" applyNumberFormat="1" applyFill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top"/>
    </xf>
    <xf numFmtId="1" fontId="4" fillId="34" borderId="18" xfId="0" applyNumberFormat="1" applyFont="1" applyFill="1" applyBorder="1" applyAlignment="1">
      <alignment horizontal="center" vertical="top" wrapText="1"/>
    </xf>
    <xf numFmtId="1" fontId="4" fillId="34" borderId="19" xfId="0" applyNumberFormat="1" applyFont="1" applyFill="1" applyBorder="1" applyAlignment="1">
      <alignment horizontal="center" vertical="top" wrapText="1"/>
    </xf>
    <xf numFmtId="1" fontId="4" fillId="34" borderId="2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right" vertical="top"/>
    </xf>
    <xf numFmtId="1" fontId="0" fillId="0" borderId="10" xfId="0" applyNumberFormat="1" applyBorder="1" applyAlignment="1">
      <alignment/>
    </xf>
    <xf numFmtId="1" fontId="0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1" fontId="4" fillId="34" borderId="2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right" vertical="center"/>
    </xf>
    <xf numFmtId="1" fontId="0" fillId="0" borderId="10" xfId="0" applyNumberFormat="1" applyBorder="1" applyAlignment="1">
      <alignment vertical="center"/>
    </xf>
    <xf numFmtId="1" fontId="0" fillId="0" borderId="2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3" borderId="12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0" fillId="0" borderId="0" xfId="0" applyNumberFormat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33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22" xfId="0" applyNumberForma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4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0" fillId="0" borderId="22" xfId="0" applyNumberFormat="1" applyFill="1" applyBorder="1" applyAlignment="1">
      <alignment horizontal="center"/>
    </xf>
    <xf numFmtId="1" fontId="44" fillId="0" borderId="0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/>
    </xf>
    <xf numFmtId="1" fontId="0" fillId="0" borderId="19" xfId="0" applyNumberFormat="1" applyBorder="1" applyAlignment="1">
      <alignment vertical="center"/>
    </xf>
    <xf numFmtId="1" fontId="0" fillId="0" borderId="22" xfId="0" applyNumberFormat="1" applyBorder="1" applyAlignment="1">
      <alignment vertic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0" fillId="0" borderId="22" xfId="0" applyNumberFormat="1" applyFont="1" applyBorder="1" applyAlignment="1">
      <alignment vertical="center" wrapText="1"/>
    </xf>
    <xf numFmtId="1" fontId="0" fillId="0" borderId="16" xfId="0" applyNumberFormat="1" applyFont="1" applyBorder="1" applyAlignment="1">
      <alignment vertical="center" wrapText="1"/>
    </xf>
    <xf numFmtId="1" fontId="0" fillId="33" borderId="24" xfId="0" applyNumberForma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top" wrapText="1"/>
    </xf>
    <xf numFmtId="1" fontId="0" fillId="35" borderId="19" xfId="0" applyNumberFormat="1" applyFont="1" applyFill="1" applyBorder="1" applyAlignment="1">
      <alignment horizontal="center" vertical="top" wrapText="1"/>
    </xf>
    <xf numFmtId="1" fontId="4" fillId="35" borderId="20" xfId="0" applyNumberFormat="1" applyFont="1" applyFill="1" applyBorder="1" applyAlignment="1">
      <alignment horizontal="center" vertical="top" wrapText="1"/>
    </xf>
    <xf numFmtId="1" fontId="0" fillId="35" borderId="19" xfId="0" applyNumberFormat="1" applyFill="1" applyBorder="1" applyAlignment="1">
      <alignment horizontal="center" vertical="center"/>
    </xf>
    <xf numFmtId="1" fontId="0" fillId="35" borderId="20" xfId="0" applyNumberForma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 wrapText="1"/>
    </xf>
    <xf numFmtId="1" fontId="0" fillId="35" borderId="20" xfId="0" applyNumberFormat="1" applyFont="1" applyFill="1" applyBorder="1" applyAlignment="1">
      <alignment horizontal="center" vertical="top" wrapText="1"/>
    </xf>
    <xf numFmtId="1" fontId="0" fillId="35" borderId="19" xfId="0" applyNumberFormat="1" applyFont="1" applyFill="1" applyBorder="1" applyAlignment="1">
      <alignment horizontal="center" vertical="center" wrapText="1"/>
    </xf>
    <xf numFmtId="1" fontId="0" fillId="35" borderId="20" xfId="0" applyNumberFormat="1" applyFont="1" applyFill="1" applyBorder="1" applyAlignment="1">
      <alignment horizontal="center" vertical="center" wrapText="1"/>
    </xf>
    <xf numFmtId="1" fontId="0" fillId="35" borderId="18" xfId="0" applyNumberFormat="1" applyFont="1" applyFill="1" applyBorder="1" applyAlignment="1">
      <alignment horizontal="center" vertical="top" wrapText="1"/>
    </xf>
    <xf numFmtId="1" fontId="4" fillId="35" borderId="19" xfId="0" applyNumberFormat="1" applyFont="1" applyFill="1" applyBorder="1" applyAlignment="1">
      <alignment horizontal="center" vertical="center" wrapText="1"/>
    </xf>
    <xf numFmtId="1" fontId="4" fillId="35" borderId="20" xfId="0" applyNumberFormat="1" applyFont="1" applyFill="1" applyBorder="1" applyAlignment="1">
      <alignment horizontal="center" vertical="center" wrapText="1"/>
    </xf>
    <xf numFmtId="1" fontId="0" fillId="35" borderId="18" xfId="0" applyNumberFormat="1" applyFont="1" applyFill="1" applyBorder="1" applyAlignment="1">
      <alignment horizontal="center" vertical="center" wrapText="1"/>
    </xf>
    <xf numFmtId="16" fontId="0" fillId="0" borderId="14" xfId="0" applyNumberFormat="1" applyBorder="1" applyAlignment="1" quotePrefix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/>
    </xf>
    <xf numFmtId="1" fontId="44" fillId="34" borderId="10" xfId="0" applyNumberFormat="1" applyFont="1" applyFill="1" applyBorder="1" applyAlignment="1">
      <alignment horizontal="center" vertical="center"/>
    </xf>
    <xf numFmtId="0" fontId="44" fillId="32" borderId="13" xfId="0" applyFont="1" applyFill="1" applyBorder="1" applyAlignment="1">
      <alignment horizontal="left"/>
    </xf>
    <xf numFmtId="0" fontId="44" fillId="32" borderId="0" xfId="0" applyFont="1" applyFill="1" applyAlignment="1">
      <alignment horizontal="left"/>
    </xf>
    <xf numFmtId="0" fontId="44" fillId="32" borderId="0" xfId="0" applyFont="1" applyFill="1" applyAlignment="1">
      <alignment/>
    </xf>
    <xf numFmtId="1" fontId="44" fillId="32" borderId="0" xfId="0" applyNumberFormat="1" applyFont="1" applyFill="1" applyAlignment="1">
      <alignment horizontal="center"/>
    </xf>
    <xf numFmtId="1" fontId="44" fillId="32" borderId="0" xfId="0" applyNumberFormat="1" applyFont="1" applyFill="1" applyAlignment="1">
      <alignment horizontal="center" vertical="center"/>
    </xf>
    <xf numFmtId="1" fontId="44" fillId="32" borderId="14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" fontId="44" fillId="33" borderId="18" xfId="0" applyNumberFormat="1" applyFont="1" applyFill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1" fontId="44" fillId="33" borderId="20" xfId="0" applyNumberFormat="1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1" fontId="44" fillId="0" borderId="24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/>
    </xf>
    <xf numFmtId="1" fontId="44" fillId="0" borderId="0" xfId="0" applyNumberFormat="1" applyFont="1" applyAlignment="1" quotePrefix="1">
      <alignment horizontal="center" vertical="center"/>
    </xf>
    <xf numFmtId="0" fontId="44" fillId="0" borderId="10" xfId="0" applyFont="1" applyBorder="1" applyAlignment="1">
      <alignment horizontal="right" vertical="center"/>
    </xf>
    <xf numFmtId="164" fontId="4" fillId="33" borderId="24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31" borderId="19" xfId="0" applyFont="1" applyFill="1" applyBorder="1" applyAlignment="1">
      <alignment horizontal="center" vertical="top"/>
    </xf>
    <xf numFmtId="164" fontId="4" fillId="33" borderId="18" xfId="0" applyNumberFormat="1" applyFont="1" applyFill="1" applyBorder="1" applyAlignment="1">
      <alignment horizontal="center" vertical="top"/>
    </xf>
    <xf numFmtId="164" fontId="4" fillId="33" borderId="19" xfId="0" applyNumberFormat="1" applyFont="1" applyFill="1" applyBorder="1" applyAlignment="1">
      <alignment horizontal="center" vertical="top"/>
    </xf>
    <xf numFmtId="164" fontId="4" fillId="33" borderId="20" xfId="0" applyNumberFormat="1" applyFont="1" applyFill="1" applyBorder="1" applyAlignment="1">
      <alignment horizontal="center" vertical="top"/>
    </xf>
    <xf numFmtId="0" fontId="5" fillId="36" borderId="18" xfId="0" applyFont="1" applyFill="1" applyBorder="1" applyAlignment="1">
      <alignment horizontal="center" vertical="top"/>
    </xf>
    <xf numFmtId="0" fontId="5" fillId="36" borderId="19" xfId="0" applyFont="1" applyFill="1" applyBorder="1" applyAlignment="1">
      <alignment horizontal="center" vertical="top"/>
    </xf>
    <xf numFmtId="0" fontId="5" fillId="36" borderId="20" xfId="0" applyFont="1" applyFill="1" applyBorder="1" applyAlignment="1">
      <alignment horizontal="center" vertical="top"/>
    </xf>
    <xf numFmtId="0" fontId="4" fillId="35" borderId="18" xfId="0" applyFont="1" applyFill="1" applyBorder="1" applyAlignment="1">
      <alignment horizontal="center" vertical="top"/>
    </xf>
    <xf numFmtId="0" fontId="4" fillId="35" borderId="19" xfId="0" applyFont="1" applyFill="1" applyBorder="1" applyAlignment="1">
      <alignment horizontal="center" vertical="top"/>
    </xf>
    <xf numFmtId="0" fontId="4" fillId="35" borderId="20" xfId="0" applyFont="1" applyFill="1" applyBorder="1" applyAlignment="1">
      <alignment horizontal="center" vertical="top"/>
    </xf>
    <xf numFmtId="164" fontId="4" fillId="35" borderId="24" xfId="0" applyNumberFormat="1" applyFont="1" applyFill="1" applyBorder="1" applyAlignment="1">
      <alignment horizontal="center" vertical="center" wrapText="1"/>
    </xf>
    <xf numFmtId="164" fontId="4" fillId="35" borderId="12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1" fontId="0" fillId="0" borderId="18" xfId="0" applyNumberFormat="1" applyBorder="1" applyAlignment="1" quotePrefix="1">
      <alignment horizontal="center" vertical="center"/>
    </xf>
    <xf numFmtId="1" fontId="0" fillId="0" borderId="20" xfId="0" applyNumberFormat="1" applyBorder="1" applyAlignment="1" quotePrefix="1">
      <alignment horizontal="center" vertical="center"/>
    </xf>
    <xf numFmtId="1" fontId="0" fillId="0" borderId="18" xfId="0" applyNumberFormat="1" applyFont="1" applyBorder="1" applyAlignment="1" quotePrefix="1">
      <alignment horizontal="center" vertical="center"/>
    </xf>
    <xf numFmtId="0" fontId="4" fillId="31" borderId="24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left" vertical="center"/>
    </xf>
    <xf numFmtId="0" fontId="4" fillId="31" borderId="23" xfId="0" applyFont="1" applyFill="1" applyBorder="1" applyAlignment="1">
      <alignment horizontal="left" vertical="center"/>
    </xf>
    <xf numFmtId="0" fontId="4" fillId="31" borderId="15" xfId="0" applyFont="1" applyFill="1" applyBorder="1" applyAlignment="1">
      <alignment horizontal="left" vertical="center"/>
    </xf>
    <xf numFmtId="0" fontId="4" fillId="31" borderId="17" xfId="0" applyFont="1" applyFill="1" applyBorder="1" applyAlignment="1">
      <alignment horizontal="left" vertical="center"/>
    </xf>
    <xf numFmtId="0" fontId="4" fillId="31" borderId="24" xfId="0" applyFont="1" applyFill="1" applyBorder="1" applyAlignment="1">
      <alignment horizontal="center" vertical="top" wrapText="1"/>
    </xf>
    <xf numFmtId="0" fontId="4" fillId="31" borderId="12" xfId="0" applyFont="1" applyFill="1" applyBorder="1" applyAlignment="1">
      <alignment horizontal="center" vertical="top" wrapText="1"/>
    </xf>
    <xf numFmtId="0" fontId="4" fillId="31" borderId="24" xfId="0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4" fillId="31" borderId="21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6" fontId="0" fillId="0" borderId="21" xfId="0" applyNumberFormat="1" applyBorder="1" applyAlignment="1" quotePrefix="1">
      <alignment horizontal="center" vertical="top"/>
    </xf>
    <xf numFmtId="16" fontId="0" fillId="0" borderId="23" xfId="0" applyNumberFormat="1" applyBorder="1" applyAlignment="1" quotePrefix="1">
      <alignment horizontal="center" vertical="top"/>
    </xf>
    <xf numFmtId="1" fontId="0" fillId="0" borderId="21" xfId="0" applyNumberFormat="1" applyBorder="1" applyAlignment="1" quotePrefix="1">
      <alignment horizontal="center" vertical="center"/>
    </xf>
    <xf numFmtId="1" fontId="0" fillId="0" borderId="23" xfId="0" applyNumberFormat="1" applyBorder="1" applyAlignment="1" quotePrefix="1">
      <alignment horizontal="center" vertical="center"/>
    </xf>
    <xf numFmtId="1" fontId="0" fillId="0" borderId="15" xfId="0" applyNumberFormat="1" applyBorder="1" applyAlignment="1" quotePrefix="1">
      <alignment horizontal="center" vertical="center"/>
    </xf>
    <xf numFmtId="1" fontId="0" fillId="0" borderId="17" xfId="0" applyNumberFormat="1" applyBorder="1" applyAlignment="1" quotePrefix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" fontId="0" fillId="0" borderId="18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16" fontId="0" fillId="0" borderId="10" xfId="0" applyNumberFormat="1" applyBorder="1" applyAlignment="1" quotePrefix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top"/>
    </xf>
    <xf numFmtId="1" fontId="4" fillId="33" borderId="19" xfId="0" applyNumberFormat="1" applyFont="1" applyFill="1" applyBorder="1" applyAlignment="1">
      <alignment horizontal="center" vertical="top"/>
    </xf>
    <xf numFmtId="1" fontId="4" fillId="33" borderId="20" xfId="0" applyNumberFormat="1" applyFont="1" applyFill="1" applyBorder="1" applyAlignment="1">
      <alignment horizontal="center" vertical="top"/>
    </xf>
    <xf numFmtId="0" fontId="4" fillId="31" borderId="18" xfId="0" applyFont="1" applyFill="1" applyBorder="1" applyAlignment="1">
      <alignment horizontal="center" vertical="top"/>
    </xf>
    <xf numFmtId="1" fontId="4" fillId="31" borderId="24" xfId="0" applyNumberFormat="1" applyFont="1" applyFill="1" applyBorder="1" applyAlignment="1">
      <alignment horizontal="center" vertical="top" wrapText="1"/>
    </xf>
    <xf numFmtId="1" fontId="4" fillId="31" borderId="12" xfId="0" applyNumberFormat="1" applyFont="1" applyFill="1" applyBorder="1" applyAlignment="1">
      <alignment horizontal="center" vertical="top" wrapText="1"/>
    </xf>
    <xf numFmtId="0" fontId="4" fillId="31" borderId="21" xfId="0" applyFont="1" applyFill="1" applyBorder="1" applyAlignment="1">
      <alignment horizontal="center" vertical="top" wrapText="1"/>
    </xf>
    <xf numFmtId="0" fontId="4" fillId="31" borderId="23" xfId="0" applyFont="1" applyFill="1" applyBorder="1" applyAlignment="1">
      <alignment horizontal="center" vertical="top" wrapText="1"/>
    </xf>
    <xf numFmtId="0" fontId="4" fillId="31" borderId="15" xfId="0" applyFont="1" applyFill="1" applyBorder="1" applyAlignment="1">
      <alignment horizontal="center" vertical="top" wrapText="1"/>
    </xf>
    <xf numFmtId="0" fontId="4" fillId="31" borderId="17" xfId="0" applyFont="1" applyFill="1" applyBorder="1" applyAlignment="1">
      <alignment horizontal="center" vertical="top" wrapText="1"/>
    </xf>
    <xf numFmtId="1" fontId="4" fillId="31" borderId="24" xfId="0" applyNumberFormat="1" applyFont="1" applyFill="1" applyBorder="1" applyAlignment="1">
      <alignment horizontal="center" vertical="center" wrapText="1"/>
    </xf>
    <xf numFmtId="1" fontId="4" fillId="31" borderId="12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 quotePrefix="1">
      <alignment horizontal="center" vertical="top"/>
    </xf>
    <xf numFmtId="1" fontId="0" fillId="0" borderId="23" xfId="0" applyNumberFormat="1" applyBorder="1" applyAlignment="1" quotePrefix="1">
      <alignment horizontal="center" vertical="top"/>
    </xf>
    <xf numFmtId="1" fontId="0" fillId="0" borderId="13" xfId="0" applyNumberFormat="1" applyBorder="1" applyAlignment="1" quotePrefix="1">
      <alignment horizontal="center" vertical="top"/>
    </xf>
    <xf numFmtId="1" fontId="0" fillId="0" borderId="14" xfId="0" applyNumberFormat="1" applyBorder="1" applyAlignment="1" quotePrefix="1">
      <alignment horizontal="center" vertical="top"/>
    </xf>
    <xf numFmtId="1" fontId="0" fillId="0" borderId="15" xfId="0" applyNumberFormat="1" applyBorder="1" applyAlignment="1" quotePrefix="1">
      <alignment horizontal="center" vertical="top"/>
    </xf>
    <xf numFmtId="1" fontId="0" fillId="0" borderId="17" xfId="0" applyNumberFormat="1" applyBorder="1" applyAlignment="1" quotePrefix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" fontId="0" fillId="0" borderId="10" xfId="0" applyNumberFormat="1" applyBorder="1" applyAlignment="1" quotePrefix="1">
      <alignment horizontal="center" vertical="top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" fontId="0" fillId="0" borderId="13" xfId="0" applyNumberFormat="1" applyBorder="1" applyAlignment="1" quotePrefix="1">
      <alignment horizontal="center" vertical="top"/>
    </xf>
    <xf numFmtId="16" fontId="0" fillId="0" borderId="14" xfId="0" applyNumberFormat="1" applyBorder="1" applyAlignment="1" quotePrefix="1">
      <alignment horizontal="center" vertical="top"/>
    </xf>
    <xf numFmtId="16" fontId="0" fillId="0" borderId="15" xfId="0" applyNumberFormat="1" applyBorder="1" applyAlignment="1" quotePrefix="1">
      <alignment horizontal="center" vertical="top"/>
    </xf>
    <xf numFmtId="16" fontId="0" fillId="0" borderId="17" xfId="0" applyNumberFormat="1" applyBorder="1" applyAlignment="1" quotePrefix="1">
      <alignment horizontal="center" vertical="top"/>
    </xf>
    <xf numFmtId="16" fontId="0" fillId="0" borderId="18" xfId="0" applyNumberFormat="1" applyBorder="1" applyAlignment="1" quotePrefix="1">
      <alignment horizontal="center" vertical="top"/>
    </xf>
    <xf numFmtId="16" fontId="0" fillId="0" borderId="20" xfId="0" applyNumberFormat="1" applyBorder="1" applyAlignment="1" quotePrefix="1">
      <alignment horizontal="center" vertical="top"/>
    </xf>
    <xf numFmtId="0" fontId="0" fillId="0" borderId="18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center"/>
    </xf>
    <xf numFmtId="0" fontId="4" fillId="31" borderId="19" xfId="0" applyFont="1" applyFill="1" applyBorder="1" applyAlignment="1">
      <alignment horizontal="center"/>
    </xf>
    <xf numFmtId="1" fontId="0" fillId="0" borderId="24" xfId="0" applyNumberFormat="1" applyBorder="1" applyAlignment="1" quotePrefix="1">
      <alignment horizontal="center" vertical="center"/>
    </xf>
    <xf numFmtId="1" fontId="0" fillId="0" borderId="11" xfId="0" applyNumberFormat="1" applyBorder="1" applyAlignment="1" quotePrefix="1">
      <alignment horizontal="center" vertical="center"/>
    </xf>
    <xf numFmtId="1" fontId="0" fillId="0" borderId="12" xfId="0" applyNumberForma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4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16" fontId="0" fillId="0" borderId="24" xfId="0" applyNumberFormat="1" applyBorder="1" applyAlignment="1" quotePrefix="1">
      <alignment horizontal="center" vertical="center"/>
    </xf>
    <xf numFmtId="16" fontId="0" fillId="0" borderId="11" xfId="0" applyNumberFormat="1" applyBorder="1" applyAlignment="1" quotePrefix="1">
      <alignment horizontal="center" vertical="center"/>
    </xf>
    <xf numFmtId="16" fontId="0" fillId="0" borderId="12" xfId="0" applyNumberFormat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" fontId="0" fillId="0" borderId="21" xfId="0" applyNumberFormat="1" applyBorder="1" applyAlignment="1" quotePrefix="1">
      <alignment horizontal="center" vertical="center"/>
    </xf>
    <xf numFmtId="16" fontId="0" fillId="0" borderId="23" xfId="0" applyNumberFormat="1" applyBorder="1" applyAlignment="1" quotePrefix="1">
      <alignment horizontal="center" vertical="center"/>
    </xf>
    <xf numFmtId="16" fontId="0" fillId="0" borderId="13" xfId="0" applyNumberFormat="1" applyBorder="1" applyAlignment="1" quotePrefix="1">
      <alignment horizontal="center" vertical="center"/>
    </xf>
    <xf numFmtId="16" fontId="0" fillId="0" borderId="14" xfId="0" applyNumberFormat="1" applyBorder="1" applyAlignment="1" quotePrefix="1">
      <alignment horizontal="center" vertical="center"/>
    </xf>
    <xf numFmtId="16" fontId="0" fillId="0" borderId="15" xfId="0" applyNumberFormat="1" applyBorder="1" applyAlignment="1" quotePrefix="1">
      <alignment horizontal="center" vertical="center"/>
    </xf>
    <xf numFmtId="16" fontId="0" fillId="0" borderId="17" xfId="0" applyNumberFormat="1" applyBorder="1" applyAlignment="1" quotePrefix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" fontId="0" fillId="0" borderId="18" xfId="0" applyNumberFormat="1" applyBorder="1" applyAlignment="1" quotePrefix="1">
      <alignment horizontal="center" vertical="center"/>
    </xf>
    <xf numFmtId="16" fontId="0" fillId="0" borderId="20" xfId="0" applyNumberFormat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6" fontId="0" fillId="0" borderId="24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left" vertical="center" wrapText="1"/>
    </xf>
    <xf numFmtId="16" fontId="0" fillId="0" borderId="18" xfId="0" applyNumberFormat="1" applyFont="1" applyBorder="1" applyAlignment="1" quotePrefix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6" fontId="0" fillId="0" borderId="21" xfId="0" applyNumberFormat="1" applyFont="1" applyBorder="1" applyAlignment="1" quotePrefix="1">
      <alignment horizontal="center" vertical="center"/>
    </xf>
    <xf numFmtId="16" fontId="0" fillId="0" borderId="23" xfId="0" applyNumberFormat="1" applyFont="1" applyBorder="1" applyAlignment="1" quotePrefix="1">
      <alignment horizontal="center" vertical="center"/>
    </xf>
    <xf numFmtId="16" fontId="0" fillId="0" borderId="15" xfId="0" applyNumberFormat="1" applyFont="1" applyBorder="1" applyAlignment="1" quotePrefix="1">
      <alignment horizontal="center" vertical="center"/>
    </xf>
    <xf numFmtId="16" fontId="0" fillId="0" borderId="17" xfId="0" applyNumberFormat="1" applyFont="1" applyBorder="1" applyAlignment="1" quotePrefix="1">
      <alignment horizontal="center" vertical="center"/>
    </xf>
    <xf numFmtId="16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" fontId="0" fillId="0" borderId="21" xfId="0" applyNumberFormat="1" applyFont="1" applyBorder="1" applyAlignment="1" quotePrefix="1">
      <alignment horizontal="center" vertical="center"/>
    </xf>
    <xf numFmtId="1" fontId="0" fillId="0" borderId="13" xfId="0" applyNumberFormat="1" applyBorder="1" applyAlignment="1" quotePrefix="1">
      <alignment horizontal="center" vertical="center"/>
    </xf>
    <xf numFmtId="1" fontId="0" fillId="0" borderId="14" xfId="0" applyNumberFormat="1" applyBorder="1" applyAlignment="1" quotePrefix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" fontId="0" fillId="0" borderId="20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" fontId="0" fillId="0" borderId="23" xfId="0" applyNumberFormat="1" applyFont="1" applyBorder="1" applyAlignment="1" quotePrefix="1">
      <alignment horizontal="center" vertical="center"/>
    </xf>
    <xf numFmtId="1" fontId="0" fillId="0" borderId="13" xfId="0" applyNumberFormat="1" applyFont="1" applyBorder="1" applyAlignment="1" quotePrefix="1">
      <alignment horizontal="center" vertical="center"/>
    </xf>
    <xf numFmtId="1" fontId="0" fillId="0" borderId="14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left" vertical="center"/>
    </xf>
    <xf numFmtId="16" fontId="0" fillId="0" borderId="13" xfId="0" applyNumberFormat="1" applyFont="1" applyBorder="1" applyAlignment="1" quotePrefix="1">
      <alignment horizontal="center" vertical="center"/>
    </xf>
    <xf numFmtId="16" fontId="0" fillId="0" borderId="14" xfId="0" applyNumberFormat="1" applyFont="1" applyBorder="1" applyAlignment="1" quotePrefix="1">
      <alignment horizontal="center" vertical="center"/>
    </xf>
    <xf numFmtId="16" fontId="0" fillId="0" borderId="23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1" fontId="0" fillId="0" borderId="15" xfId="0" applyNumberFormat="1" applyFont="1" applyBorder="1" applyAlignment="1" quotePrefix="1">
      <alignment horizontal="center" vertical="center"/>
    </xf>
    <xf numFmtId="1" fontId="0" fillId="0" borderId="17" xfId="0" applyNumberFormat="1" applyFont="1" applyBorder="1" applyAlignment="1" quotePrefix="1">
      <alignment horizontal="center" vertical="center"/>
    </xf>
    <xf numFmtId="16" fontId="0" fillId="0" borderId="11" xfId="0" applyNumberFormat="1" applyFont="1" applyBorder="1" applyAlignment="1" quotePrefix="1">
      <alignment horizontal="center" vertical="center"/>
    </xf>
    <xf numFmtId="16" fontId="0" fillId="0" borderId="12" xfId="0" applyNumberFormat="1" applyFont="1" applyBorder="1" applyAlignment="1" quotePrefix="1">
      <alignment horizontal="center" vertic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 quotePrefix="1">
      <alignment horizontal="center" vertical="center"/>
    </xf>
    <xf numFmtId="1" fontId="0" fillId="0" borderId="18" xfId="0" applyNumberFormat="1" applyFon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" fontId="0" fillId="0" borderId="20" xfId="0" applyNumberForma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1" fontId="0" fillId="0" borderId="24" xfId="0" applyNumberFormat="1" applyFont="1" applyBorder="1" applyAlignment="1" quotePrefix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1" fontId="0" fillId="0" borderId="21" xfId="0" applyNumberFormat="1" applyFill="1" applyBorder="1" applyAlignment="1" quotePrefix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1" fontId="0" fillId="0" borderId="18" xfId="0" applyNumberFormat="1" applyFont="1" applyBorder="1" applyAlignment="1" quotePrefix="1">
      <alignment horizontal="center" vertical="center" wrapText="1"/>
    </xf>
    <xf numFmtId="1" fontId="0" fillId="0" borderId="20" xfId="0" applyNumberFormat="1" applyFont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1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1" fontId="0" fillId="0" borderId="24" xfId="0" applyNumberFormat="1" applyFill="1" applyBorder="1" applyAlignment="1" quotePrefix="1">
      <alignment horizontal="center" vertical="center"/>
    </xf>
    <xf numFmtId="1" fontId="0" fillId="0" borderId="12" xfId="0" applyNumberFormat="1" applyFill="1" applyBorder="1" applyAlignment="1" quotePrefix="1">
      <alignment horizontal="center" vertical="center"/>
    </xf>
    <xf numFmtId="1" fontId="0" fillId="0" borderId="18" xfId="0" applyNumberFormat="1" applyFill="1" applyBorder="1" applyAlignment="1" quotePrefix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3" xfId="0" applyFont="1" applyBorder="1" applyAlignment="1" quotePrefix="1">
      <alignment horizontal="center" vertical="center"/>
    </xf>
    <xf numFmtId="1" fontId="0" fillId="0" borderId="20" xfId="0" applyNumberFormat="1" applyFill="1" applyBorder="1" applyAlignment="1" quotePrefix="1">
      <alignment horizontal="center" vertical="center"/>
    </xf>
    <xf numFmtId="1" fontId="0" fillId="0" borderId="18" xfId="0" applyNumberFormat="1" applyFont="1" applyFill="1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6" fontId="0" fillId="0" borderId="21" xfId="0" applyNumberFormat="1" applyFon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16" fontId="0" fillId="0" borderId="17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8" xfId="0" applyNumberFormat="1" applyBorder="1" applyAlignment="1" quotePrefix="1">
      <alignment horizontal="center"/>
    </xf>
    <xf numFmtId="1" fontId="0" fillId="0" borderId="20" xfId="0" applyNumberFormat="1" applyBorder="1" applyAlignment="1" quotePrefix="1">
      <alignment horizontal="center"/>
    </xf>
    <xf numFmtId="1" fontId="0" fillId="0" borderId="24" xfId="0" applyNumberFormat="1" applyBorder="1" applyAlignment="1" quotePrefix="1">
      <alignment horizontal="center" vertical="center" wrapText="1"/>
    </xf>
    <xf numFmtId="1" fontId="0" fillId="0" borderId="11" xfId="0" applyNumberFormat="1" applyBorder="1" applyAlignment="1" quotePrefix="1">
      <alignment horizontal="center" vertical="center" wrapText="1"/>
    </xf>
    <xf numFmtId="1" fontId="0" fillId="0" borderId="12" xfId="0" applyNumberFormat="1" applyBorder="1" applyAlignment="1" quotePrefix="1">
      <alignment horizontal="center" vertical="center" wrapText="1"/>
    </xf>
    <xf numFmtId="16" fontId="0" fillId="0" borderId="18" xfId="0" applyNumberFormat="1" applyFont="1" applyBorder="1" applyAlignment="1" quotePrefix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6" fontId="0" fillId="0" borderId="20" xfId="0" applyNumberFormat="1" applyFont="1" applyBorder="1" applyAlignment="1" quotePrefix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Font="1" applyBorder="1" applyAlignment="1" quotePrefix="1">
      <alignment horizontal="center" wrapText="1"/>
    </xf>
    <xf numFmtId="1" fontId="0" fillId="0" borderId="18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 quotePrefix="1">
      <alignment horizontal="center" vertical="center" wrapText="1"/>
    </xf>
    <xf numFmtId="1" fontId="0" fillId="0" borderId="23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1" fontId="0" fillId="0" borderId="14" xfId="0" applyNumberFormat="1" applyFont="1" applyBorder="1" applyAlignment="1" quotePrefix="1">
      <alignment horizontal="center" vertical="center" wrapText="1"/>
    </xf>
    <xf numFmtId="1" fontId="0" fillId="0" borderId="15" xfId="0" applyNumberFormat="1" applyFont="1" applyBorder="1" applyAlignment="1" quotePrefix="1">
      <alignment horizontal="center" vertical="center" wrapText="1"/>
    </xf>
    <xf numFmtId="1" fontId="0" fillId="0" borderId="17" xfId="0" applyNumberFormat="1" applyFont="1" applyBorder="1" applyAlignment="1" quotePrefix="1">
      <alignment horizontal="center" vertical="center" wrapText="1"/>
    </xf>
    <xf numFmtId="1" fontId="0" fillId="0" borderId="20" xfId="0" applyNumberFormat="1" applyFont="1" applyFill="1" applyBorder="1" applyAlignment="1" quotePrefix="1">
      <alignment horizontal="center" vertical="center"/>
    </xf>
    <xf numFmtId="1" fontId="0" fillId="0" borderId="24" xfId="0" applyNumberFormat="1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1" fontId="0" fillId="0" borderId="11" xfId="0" applyNumberFormat="1" applyFont="1" applyBorder="1" applyAlignment="1" quotePrefix="1">
      <alignment horizontal="center" vertical="center" wrapText="1"/>
    </xf>
    <xf numFmtId="1" fontId="0" fillId="0" borderId="12" xfId="0" applyNumberFormat="1" applyFont="1" applyBorder="1" applyAlignment="1" quotePrefix="1">
      <alignment horizontal="center" vertical="center" wrapText="1"/>
    </xf>
    <xf numFmtId="0" fontId="44" fillId="0" borderId="24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24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16" fontId="0" fillId="0" borderId="24" xfId="0" applyNumberFormat="1" applyFont="1" applyBorder="1" applyAlignment="1" quotePrefix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 quotePrefix="1">
      <alignment horizontal="center" vertical="center"/>
    </xf>
    <xf numFmtId="1" fontId="0" fillId="0" borderId="15" xfId="0" applyNumberFormat="1" applyFill="1" applyBorder="1" applyAlignment="1" quotePrefix="1">
      <alignment horizontal="center" vertical="center"/>
    </xf>
    <xf numFmtId="1" fontId="0" fillId="0" borderId="17" xfId="0" applyNumberFormat="1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1" fontId="0" fillId="0" borderId="13" xfId="0" applyNumberFormat="1" applyFill="1" applyBorder="1" applyAlignment="1" quotePrefix="1">
      <alignment horizontal="center" vertical="center"/>
    </xf>
    <xf numFmtId="1" fontId="0" fillId="0" borderId="14" xfId="0" applyNumberFormat="1" applyFill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ill="1" applyBorder="1" applyAlignment="1" quotePrefix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5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0" customWidth="1"/>
    <col min="3" max="3" width="33.00390625" style="0" customWidth="1"/>
    <col min="4" max="4" width="37.8515625" style="0" customWidth="1"/>
  </cols>
  <sheetData>
    <row r="2" spans="3:4" ht="12.75">
      <c r="C2" s="165" t="s">
        <v>594</v>
      </c>
      <c r="D2" s="165" t="s">
        <v>595</v>
      </c>
    </row>
    <row r="3" spans="3:4" ht="12.75">
      <c r="C3" s="188" t="s">
        <v>900</v>
      </c>
      <c r="D3" s="189" t="s">
        <v>896</v>
      </c>
    </row>
    <row r="4" spans="3:4" ht="12.75">
      <c r="C4" s="190" t="s">
        <v>895</v>
      </c>
      <c r="D4" s="189" t="s">
        <v>894</v>
      </c>
    </row>
    <row r="5" spans="3:4" ht="12.75">
      <c r="C5" s="166" t="s">
        <v>596</v>
      </c>
      <c r="D5" s="2" t="s">
        <v>767</v>
      </c>
    </row>
    <row r="6" spans="3:4" ht="12.75">
      <c r="C6" s="166" t="s">
        <v>598</v>
      </c>
      <c r="D6" s="2" t="s">
        <v>757</v>
      </c>
    </row>
    <row r="7" spans="3:4" ht="12.75">
      <c r="C7" s="166" t="s">
        <v>599</v>
      </c>
      <c r="D7" s="2" t="s">
        <v>768</v>
      </c>
    </row>
    <row r="8" spans="3:4" ht="12.75">
      <c r="C8" s="166" t="s">
        <v>600</v>
      </c>
      <c r="D8" s="2" t="s">
        <v>761</v>
      </c>
    </row>
    <row r="9" spans="3:4" ht="12.75">
      <c r="C9" s="166" t="s">
        <v>597</v>
      </c>
      <c r="D9" s="2" t="s">
        <v>769</v>
      </c>
    </row>
    <row r="10" spans="3:4" ht="12.75">
      <c r="C10" s="166" t="s">
        <v>601</v>
      </c>
      <c r="D10" s="2" t="s">
        <v>762</v>
      </c>
    </row>
    <row r="11" spans="3:4" ht="12.75">
      <c r="C11" s="166" t="s">
        <v>602</v>
      </c>
      <c r="D11" s="2" t="s">
        <v>763</v>
      </c>
    </row>
    <row r="12" spans="3:4" ht="12.75">
      <c r="C12" s="166" t="s">
        <v>907</v>
      </c>
      <c r="D12" s="189" t="s">
        <v>901</v>
      </c>
    </row>
    <row r="13" spans="3:4" ht="12.75">
      <c r="C13" s="188" t="s">
        <v>876</v>
      </c>
      <c r="D13" s="2" t="s">
        <v>875</v>
      </c>
    </row>
    <row r="14" spans="3:4" ht="12.75">
      <c r="C14" s="188" t="s">
        <v>945</v>
      </c>
      <c r="D14" s="189" t="s">
        <v>935</v>
      </c>
    </row>
    <row r="15" spans="3:4" ht="12.75">
      <c r="C15" s="166" t="s">
        <v>603</v>
      </c>
      <c r="D15" s="2" t="s">
        <v>765</v>
      </c>
    </row>
    <row r="16" spans="3:4" ht="12.75">
      <c r="C16" s="166" t="s">
        <v>604</v>
      </c>
      <c r="D16" s="2" t="s">
        <v>770</v>
      </c>
    </row>
    <row r="17" spans="3:4" ht="12.75">
      <c r="C17" s="166" t="s">
        <v>605</v>
      </c>
      <c r="D17" s="2" t="s">
        <v>771</v>
      </c>
    </row>
    <row r="18" spans="3:4" ht="12.75">
      <c r="C18" s="166" t="s">
        <v>934</v>
      </c>
      <c r="D18" s="189" t="s">
        <v>919</v>
      </c>
    </row>
    <row r="19" spans="3:4" ht="12.75">
      <c r="C19" s="166" t="s">
        <v>608</v>
      </c>
      <c r="D19" s="2" t="s">
        <v>778</v>
      </c>
    </row>
    <row r="20" spans="3:4" ht="12.75">
      <c r="C20" s="166" t="s">
        <v>694</v>
      </c>
      <c r="D20" s="2" t="s">
        <v>772</v>
      </c>
    </row>
    <row r="21" spans="3:4" ht="12.75">
      <c r="C21" s="166" t="s">
        <v>918</v>
      </c>
      <c r="D21" s="189" t="s">
        <v>908</v>
      </c>
    </row>
    <row r="22" spans="3:4" ht="12.75">
      <c r="C22" s="166" t="s">
        <v>639</v>
      </c>
      <c r="D22" s="2" t="s">
        <v>807</v>
      </c>
    </row>
    <row r="23" spans="3:4" ht="12.75">
      <c r="C23" s="166" t="s">
        <v>696</v>
      </c>
      <c r="D23" s="2" t="s">
        <v>1141</v>
      </c>
    </row>
    <row r="24" spans="3:4" ht="12.75">
      <c r="C24" s="166" t="s">
        <v>996</v>
      </c>
      <c r="D24" s="189" t="s">
        <v>997</v>
      </c>
    </row>
    <row r="25" spans="3:4" ht="12.75">
      <c r="C25" s="166" t="s">
        <v>1006</v>
      </c>
      <c r="D25" s="189" t="s">
        <v>1132</v>
      </c>
    </row>
    <row r="26" spans="3:4" ht="12.75">
      <c r="C26" s="166" t="s">
        <v>1022</v>
      </c>
      <c r="D26" s="189" t="s">
        <v>1021</v>
      </c>
    </row>
    <row r="27" spans="3:4" ht="12.75">
      <c r="C27" s="166" t="s">
        <v>707</v>
      </c>
      <c r="D27" s="2" t="s">
        <v>759</v>
      </c>
    </row>
    <row r="28" spans="3:4" ht="12.75">
      <c r="C28" s="166" t="s">
        <v>606</v>
      </c>
      <c r="D28" s="2" t="s">
        <v>776</v>
      </c>
    </row>
    <row r="29" spans="3:4" ht="12.75">
      <c r="C29" s="166" t="s">
        <v>716</v>
      </c>
      <c r="D29" s="2" t="s">
        <v>773</v>
      </c>
    </row>
    <row r="30" spans="3:4" ht="12.75">
      <c r="C30" s="166" t="s">
        <v>609</v>
      </c>
      <c r="D30" s="2" t="s">
        <v>779</v>
      </c>
    </row>
    <row r="31" spans="3:4" ht="12.75">
      <c r="C31" s="166" t="s">
        <v>717</v>
      </c>
      <c r="D31" s="2" t="s">
        <v>774</v>
      </c>
    </row>
    <row r="32" spans="3:4" ht="12.75">
      <c r="C32" s="166" t="s">
        <v>610</v>
      </c>
      <c r="D32" s="2" t="s">
        <v>780</v>
      </c>
    </row>
    <row r="33" spans="3:4" ht="12.75">
      <c r="C33" s="166" t="s">
        <v>613</v>
      </c>
      <c r="D33" s="2" t="s">
        <v>782</v>
      </c>
    </row>
    <row r="34" spans="3:4" ht="12.75">
      <c r="C34" s="166" t="s">
        <v>612</v>
      </c>
      <c r="D34" s="2" t="s">
        <v>781</v>
      </c>
    </row>
    <row r="35" spans="3:4" ht="12.75">
      <c r="C35" s="166" t="s">
        <v>747</v>
      </c>
      <c r="D35" s="2" t="s">
        <v>775</v>
      </c>
    </row>
    <row r="36" spans="3:4" ht="12.75">
      <c r="C36" s="166" t="s">
        <v>666</v>
      </c>
      <c r="D36" s="2" t="s">
        <v>808</v>
      </c>
    </row>
    <row r="37" spans="3:4" ht="12.75">
      <c r="C37" s="166" t="s">
        <v>611</v>
      </c>
      <c r="D37" s="2" t="s">
        <v>766</v>
      </c>
    </row>
    <row r="38" spans="3:4" ht="12.75">
      <c r="C38" s="166" t="s">
        <v>615</v>
      </c>
      <c r="D38" s="2" t="s">
        <v>805</v>
      </c>
    </row>
    <row r="39" spans="3:4" ht="12.75">
      <c r="C39" s="166" t="s">
        <v>614</v>
      </c>
      <c r="D39" s="2" t="s">
        <v>783</v>
      </c>
    </row>
    <row r="40" spans="3:4" ht="12.75">
      <c r="C40" s="166" t="s">
        <v>754</v>
      </c>
      <c r="D40" s="2" t="s">
        <v>755</v>
      </c>
    </row>
    <row r="41" spans="3:4" ht="12.75">
      <c r="C41" s="166" t="s">
        <v>625</v>
      </c>
      <c r="D41" s="2" t="s">
        <v>784</v>
      </c>
    </row>
    <row r="42" spans="3:4" ht="12.75">
      <c r="C42" s="166" t="s">
        <v>616</v>
      </c>
      <c r="D42" s="2" t="s">
        <v>806</v>
      </c>
    </row>
    <row r="43" spans="3:4" ht="12.75">
      <c r="C43" s="166" t="s">
        <v>607</v>
      </c>
      <c r="D43" s="2" t="s">
        <v>777</v>
      </c>
    </row>
    <row r="44" spans="3:4" ht="12.75">
      <c r="C44" s="166" t="s">
        <v>623</v>
      </c>
      <c r="D44" s="2" t="s">
        <v>5</v>
      </c>
    </row>
    <row r="45" spans="3:4" ht="12.75">
      <c r="C45" s="166" t="s">
        <v>617</v>
      </c>
      <c r="D45" s="2" t="s">
        <v>1</v>
      </c>
    </row>
    <row r="46" spans="3:4" ht="12.75">
      <c r="C46" s="188" t="s">
        <v>1071</v>
      </c>
      <c r="D46" s="2" t="s">
        <v>809</v>
      </c>
    </row>
    <row r="47" spans="3:4" ht="12.75">
      <c r="C47" s="166" t="s">
        <v>952</v>
      </c>
      <c r="D47" s="2" t="s">
        <v>946</v>
      </c>
    </row>
    <row r="48" spans="3:4" ht="12.75">
      <c r="C48" s="166" t="s">
        <v>618</v>
      </c>
      <c r="D48" s="2" t="s">
        <v>3</v>
      </c>
    </row>
    <row r="49" spans="3:4" ht="12.75">
      <c r="C49" s="166" t="s">
        <v>619</v>
      </c>
      <c r="D49" s="2" t="s">
        <v>6</v>
      </c>
    </row>
    <row r="50" spans="3:4" ht="12.75">
      <c r="C50" s="166" t="s">
        <v>620</v>
      </c>
      <c r="D50" s="2" t="s">
        <v>9</v>
      </c>
    </row>
    <row r="51" spans="3:4" ht="12.75">
      <c r="C51" s="166" t="s">
        <v>621</v>
      </c>
      <c r="D51" s="2" t="s">
        <v>11</v>
      </c>
    </row>
    <row r="52" spans="3:4" ht="12.75">
      <c r="C52" s="188" t="s">
        <v>1091</v>
      </c>
      <c r="D52" s="2" t="s">
        <v>810</v>
      </c>
    </row>
    <row r="53" spans="3:4" ht="12.75">
      <c r="C53" s="166" t="s">
        <v>624</v>
      </c>
      <c r="D53" s="2" t="s">
        <v>12</v>
      </c>
    </row>
    <row r="54" spans="3:4" ht="12.75">
      <c r="C54" s="166" t="s">
        <v>622</v>
      </c>
      <c r="D54" s="2" t="s">
        <v>12</v>
      </c>
    </row>
    <row r="55" spans="3:4" ht="12.75">
      <c r="C55" s="188" t="s">
        <v>1094</v>
      </c>
      <c r="D55" s="2" t="s">
        <v>811</v>
      </c>
    </row>
    <row r="56" spans="3:4" ht="12.75">
      <c r="C56" s="3"/>
      <c r="D56" s="3"/>
    </row>
  </sheetData>
  <sheetProtection/>
  <hyperlinks>
    <hyperlink ref="C5" location="'Classical Greek'!A1" display="Classical Greek"/>
    <hyperlink ref="C9" location="'Early Achaemenid'!A1" display="Early Achaemenid"/>
    <hyperlink ref="C6" location="Thracian!A1" display="Thracian"/>
    <hyperlink ref="C7" location="Lydian!A1" display="Lydian"/>
    <hyperlink ref="C8" location="'Kyrenian Greek'!A1" display="Kyrenean Greek"/>
    <hyperlink ref="C10" location="'Early Carthaginian'!A1" display="Early Carthaginian"/>
    <hyperlink ref="C11" location="'Skythian or Saka'!A1" display="Skythian or Saka"/>
    <hyperlink ref="C15" location="'Classical Indian'!A1" display="Classical Indian"/>
    <hyperlink ref="C16" location="'Late Achaem Persian'!A1" display="Late Achaemenid Persian"/>
    <hyperlink ref="C17" location="Syracusan!A1" display="Syracusan"/>
    <hyperlink ref="C28" location="'Mid Republican Roman'!A1" display="Mid Republican Roman"/>
    <hyperlink ref="C43" location="'Late Republican Roman'!A1" display="Late Republican Roman"/>
    <hyperlink ref="C19" location="Gallic!A1" display="Gallic"/>
    <hyperlink ref="C30" location="Pyrrhic!A1" display="Pyrrhic"/>
    <hyperlink ref="C32" location="'Late Carthaginian'!A1" display="Late Carthaginian"/>
    <hyperlink ref="C37" location="'Ancient Spanish'!A1" display="Ancient Spanish"/>
    <hyperlink ref="C34" location="'Later Macedonian'!A1" display="Later Macedonian"/>
    <hyperlink ref="C33" location="'Attalid Pergamene'!A1" display="Attalid Pergamene"/>
    <hyperlink ref="C39" location="'Later Seleucid'!A1" display="Later Seleucid"/>
    <hyperlink ref="C38" location="Numidian!A1" display="Numidian"/>
    <hyperlink ref="C42" location="Pontic!A1" display="Pontic"/>
    <hyperlink ref="C45" location="'Ancient British'!A1" display="Ancient British"/>
    <hyperlink ref="C48" location="'Later Sarmatian'!A1" display="Later Sarmatian"/>
    <hyperlink ref="C44" location="Dacian!A1" display="Dacian or Carpi"/>
    <hyperlink ref="C49" location="'Sassanid Persian'!A1" display="Sassanid Persian"/>
    <hyperlink ref="C50" location="'Early Visigoth Vandal'!A1" display="Early Visigoth &amp; Vandal"/>
    <hyperlink ref="C51" location="'Early Anglo Saxon'!A1" display="Early Anglo-Saxon"/>
    <hyperlink ref="C53" location="'West Hun'!A1" display="Western Hunnic"/>
    <hyperlink ref="C54" location="'Hephth Hun'!A1" display="Hephthalite Hunnic"/>
    <hyperlink ref="C41" location="'Later Ptolemaic'!A1" display="Later Ptolemaic"/>
    <hyperlink ref="C22" location="'Early Armenian'!A1" display="Early Armenian"/>
    <hyperlink ref="C36" location="Parthian!A1" display="Parthian"/>
    <hyperlink ref="C20" location="'Alexandrian Macedonian'!A1" display="Alexandrian Macedonian"/>
    <hyperlink ref="C27" location="'Early Sarmatian'!A1" display="Early Sarmatian"/>
    <hyperlink ref="C29" location="Galatian!A1" display="Galatian"/>
    <hyperlink ref="C31" location="'Hellenistic Greek'!A1" display="Hellenistic Greek"/>
    <hyperlink ref="C35" location="'Graeco-Bactrian'!A1" display="Graeco-Bactrian"/>
    <hyperlink ref="C40" location="'Indo-Greek'!A1" display="Indo-Greek"/>
    <hyperlink ref="C13" location="'Early Rep Roman'!A1" display="Early Rep Roman"/>
    <hyperlink ref="C4" location="'Etruscan League'!A1" display="'Etruscan League"/>
    <hyperlink ref="C3" location="'Italian Hill Tribes'!A1" display="'Italian Hill Tribes"/>
    <hyperlink ref="C12" location="Latin!A1" display="Latin"/>
    <hyperlink ref="C21" location="Samnite!A1" display="Samnite"/>
    <hyperlink ref="C18" location="Campanian!A1" display="Campanian"/>
    <hyperlink ref="C14" location="'Apulian Lucanian'!A1" display="'Apulian Lucanian"/>
    <hyperlink ref="C47" location="Alan!A1" display="Alan"/>
    <hyperlink ref="C23" location="'Early Successor'!A1" display="Early Successor"/>
    <hyperlink ref="C25" location="Ptolemaic!A1" display="Ptolemaic"/>
    <hyperlink ref="C26" location="Lysimachid!A1" display="Lysimachid"/>
    <hyperlink ref="C52" location="'Late Imperial Roman'!A1" display="'Late Imperial Roman"/>
    <hyperlink ref="C46" location="'Early Imperial Roman'!A1" display="'Early Imperial Roman"/>
    <hyperlink ref="C55" location="'Patrician Roman'!A1" display="'Patrician Roman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A3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3.00390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6.8515625" style="0" customWidth="1"/>
    <col min="13" max="13" width="7.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7.8515625" style="43" customWidth="1"/>
    <col min="21" max="23" width="8.28125" style="43" customWidth="1"/>
    <col min="24" max="24" width="9.140625" style="43" customWidth="1"/>
  </cols>
  <sheetData>
    <row r="1" ht="8.25" customHeight="1"/>
    <row r="2" spans="2:27" ht="15.75">
      <c r="B2" s="506" t="s">
        <v>384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76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5"/>
      <c r="Z7" s="367"/>
      <c r="AA7" s="372"/>
    </row>
    <row r="8" spans="2:27" ht="25.5">
      <c r="B8" s="576" t="s">
        <v>371</v>
      </c>
      <c r="C8" s="113" t="s">
        <v>324</v>
      </c>
      <c r="D8" s="74" t="s">
        <v>137</v>
      </c>
      <c r="E8" s="74" t="s">
        <v>17</v>
      </c>
      <c r="F8" s="112" t="s">
        <v>21</v>
      </c>
      <c r="G8" s="74" t="s">
        <v>63</v>
      </c>
      <c r="H8" s="53"/>
      <c r="I8" s="9"/>
      <c r="J8" s="53">
        <v>4</v>
      </c>
      <c r="K8" s="10">
        <f aca="true" t="shared" si="0" ref="K8:K20">AA8</f>
        <v>92</v>
      </c>
      <c r="L8" s="571" t="s">
        <v>60</v>
      </c>
      <c r="M8" s="572"/>
      <c r="O8" s="60">
        <v>0</v>
      </c>
      <c r="P8" s="327">
        <f aca="true" t="shared" si="1" ref="P8:P23">O8*K8</f>
        <v>0</v>
      </c>
      <c r="R8" s="322">
        <v>10</v>
      </c>
      <c r="S8" s="322">
        <v>5</v>
      </c>
      <c r="T8" s="322">
        <v>5</v>
      </c>
      <c r="U8" s="322">
        <v>3</v>
      </c>
      <c r="V8" s="322"/>
      <c r="W8" s="322"/>
      <c r="X8" s="322">
        <f aca="true" t="shared" si="2" ref="X8:X20">SUM(R8:W8)</f>
        <v>23</v>
      </c>
      <c r="Y8" s="366">
        <f aca="true" t="shared" si="3" ref="Y8:Y20">X8*J8</f>
        <v>92</v>
      </c>
      <c r="Z8" s="366">
        <v>0</v>
      </c>
      <c r="AA8" s="366">
        <f aca="true" t="shared" si="4" ref="AA8:AA20">Y8+Z8</f>
        <v>92</v>
      </c>
    </row>
    <row r="9" spans="2:27" ht="25.5">
      <c r="B9" s="629"/>
      <c r="C9" s="113" t="s">
        <v>372</v>
      </c>
      <c r="D9" s="74" t="s">
        <v>137</v>
      </c>
      <c r="E9" s="71" t="s">
        <v>17</v>
      </c>
      <c r="F9" s="112" t="s">
        <v>21</v>
      </c>
      <c r="G9" s="71"/>
      <c r="H9" s="74" t="s">
        <v>172</v>
      </c>
      <c r="I9" s="71"/>
      <c r="J9" s="53">
        <v>4</v>
      </c>
      <c r="K9" s="10">
        <f t="shared" si="0"/>
        <v>92</v>
      </c>
      <c r="L9" s="614"/>
      <c r="M9" s="615"/>
      <c r="O9" s="60">
        <v>0</v>
      </c>
      <c r="P9" s="327">
        <f t="shared" si="1"/>
        <v>0</v>
      </c>
      <c r="R9" s="322">
        <v>10</v>
      </c>
      <c r="S9" s="322">
        <v>5</v>
      </c>
      <c r="T9" s="322">
        <v>5</v>
      </c>
      <c r="U9" s="322"/>
      <c r="V9" s="322">
        <v>3</v>
      </c>
      <c r="W9" s="322"/>
      <c r="X9" s="322">
        <f t="shared" si="2"/>
        <v>23</v>
      </c>
      <c r="Y9" s="366">
        <f t="shared" si="3"/>
        <v>92</v>
      </c>
      <c r="Z9" s="366">
        <v>0</v>
      </c>
      <c r="AA9" s="366">
        <f t="shared" si="4"/>
        <v>92</v>
      </c>
    </row>
    <row r="10" spans="2:27" ht="25.5">
      <c r="B10" s="578"/>
      <c r="C10" s="113" t="s">
        <v>373</v>
      </c>
      <c r="D10" s="74" t="s">
        <v>27</v>
      </c>
      <c r="E10" s="71" t="s">
        <v>18</v>
      </c>
      <c r="F10" s="112" t="s">
        <v>21</v>
      </c>
      <c r="G10" s="71"/>
      <c r="H10" s="74" t="s">
        <v>172</v>
      </c>
      <c r="I10" s="68"/>
      <c r="J10" s="53">
        <v>4</v>
      </c>
      <c r="K10" s="10">
        <f t="shared" si="0"/>
        <v>112</v>
      </c>
      <c r="L10" s="573"/>
      <c r="M10" s="574"/>
      <c r="O10" s="60">
        <v>0</v>
      </c>
      <c r="P10" s="327">
        <f t="shared" si="1"/>
        <v>0</v>
      </c>
      <c r="R10" s="322">
        <v>10</v>
      </c>
      <c r="S10" s="322">
        <v>10</v>
      </c>
      <c r="T10" s="322">
        <v>5</v>
      </c>
      <c r="U10" s="322"/>
      <c r="V10" s="322">
        <v>3</v>
      </c>
      <c r="W10" s="322"/>
      <c r="X10" s="322">
        <f t="shared" si="2"/>
        <v>28</v>
      </c>
      <c r="Y10" s="366">
        <f t="shared" si="3"/>
        <v>112</v>
      </c>
      <c r="Z10" s="366">
        <v>0</v>
      </c>
      <c r="AA10" s="366">
        <f t="shared" si="4"/>
        <v>112</v>
      </c>
    </row>
    <row r="11" spans="2:27" ht="12.75">
      <c r="B11" s="576" t="s">
        <v>374</v>
      </c>
      <c r="C11" s="577"/>
      <c r="D11" s="71" t="s">
        <v>194</v>
      </c>
      <c r="E11" s="71" t="s">
        <v>49</v>
      </c>
      <c r="F11" s="48" t="s">
        <v>20</v>
      </c>
      <c r="G11" s="71" t="s">
        <v>63</v>
      </c>
      <c r="H11" s="9"/>
      <c r="I11" s="9"/>
      <c r="J11" s="53">
        <v>4</v>
      </c>
      <c r="K11" s="10">
        <f t="shared" si="0"/>
        <v>52</v>
      </c>
      <c r="L11" s="571" t="s">
        <v>375</v>
      </c>
      <c r="M11" s="572"/>
      <c r="O11" s="60">
        <v>0</v>
      </c>
      <c r="P11" s="327">
        <f t="shared" si="1"/>
        <v>0</v>
      </c>
      <c r="R11" s="322">
        <v>10</v>
      </c>
      <c r="S11" s="322"/>
      <c r="T11" s="322"/>
      <c r="U11" s="322">
        <v>3</v>
      </c>
      <c r="V11" s="322"/>
      <c r="W11" s="322"/>
      <c r="X11" s="322">
        <f t="shared" si="2"/>
        <v>13</v>
      </c>
      <c r="Y11" s="366">
        <f t="shared" si="3"/>
        <v>52</v>
      </c>
      <c r="Z11" s="366">
        <v>0</v>
      </c>
      <c r="AA11" s="366">
        <f t="shared" si="4"/>
        <v>52</v>
      </c>
    </row>
    <row r="12" spans="2:27" ht="12.75">
      <c r="B12" s="578"/>
      <c r="C12" s="579"/>
      <c r="D12" s="71" t="s">
        <v>137</v>
      </c>
      <c r="E12" s="71" t="s">
        <v>49</v>
      </c>
      <c r="F12" s="48" t="s">
        <v>20</v>
      </c>
      <c r="G12" s="71" t="s">
        <v>63</v>
      </c>
      <c r="H12" s="9"/>
      <c r="I12" s="9"/>
      <c r="J12" s="53">
        <v>4</v>
      </c>
      <c r="K12" s="10">
        <f t="shared" si="0"/>
        <v>52</v>
      </c>
      <c r="L12" s="573"/>
      <c r="M12" s="574"/>
      <c r="O12" s="60">
        <v>0</v>
      </c>
      <c r="P12" s="327">
        <f t="shared" si="1"/>
        <v>0</v>
      </c>
      <c r="R12" s="322">
        <v>10</v>
      </c>
      <c r="S12" s="322"/>
      <c r="T12" s="322"/>
      <c r="U12" s="322">
        <v>3</v>
      </c>
      <c r="V12" s="322"/>
      <c r="W12" s="322"/>
      <c r="X12" s="322">
        <f t="shared" si="2"/>
        <v>13</v>
      </c>
      <c r="Y12" s="366">
        <f t="shared" si="3"/>
        <v>52</v>
      </c>
      <c r="Z12" s="366">
        <v>0</v>
      </c>
      <c r="AA12" s="366">
        <f t="shared" si="4"/>
        <v>52</v>
      </c>
    </row>
    <row r="13" spans="2:27" ht="12.75" customHeight="1">
      <c r="B13" s="540" t="s">
        <v>346</v>
      </c>
      <c r="C13" s="540" t="s">
        <v>190</v>
      </c>
      <c r="D13" s="498" t="s">
        <v>44</v>
      </c>
      <c r="E13" s="498" t="s">
        <v>49</v>
      </c>
      <c r="F13" s="91" t="s">
        <v>20</v>
      </c>
      <c r="G13" s="71" t="s">
        <v>63</v>
      </c>
      <c r="H13" s="9"/>
      <c r="I13" s="9"/>
      <c r="J13" s="53">
        <v>4</v>
      </c>
      <c r="K13" s="10">
        <f t="shared" si="0"/>
        <v>32</v>
      </c>
      <c r="L13" s="571" t="s">
        <v>376</v>
      </c>
      <c r="M13" s="572"/>
      <c r="O13" s="60">
        <v>0</v>
      </c>
      <c r="P13" s="327">
        <f t="shared" si="1"/>
        <v>0</v>
      </c>
      <c r="R13" s="322">
        <v>5</v>
      </c>
      <c r="S13" s="322"/>
      <c r="T13" s="322"/>
      <c r="U13" s="322">
        <v>3</v>
      </c>
      <c r="V13" s="322"/>
      <c r="W13" s="322"/>
      <c r="X13" s="322">
        <f t="shared" si="2"/>
        <v>8</v>
      </c>
      <c r="Y13" s="366">
        <f t="shared" si="3"/>
        <v>32</v>
      </c>
      <c r="Z13" s="366">
        <v>0</v>
      </c>
      <c r="AA13" s="366">
        <f t="shared" si="4"/>
        <v>32</v>
      </c>
    </row>
    <row r="14" spans="2:27" ht="12.75">
      <c r="B14" s="628"/>
      <c r="C14" s="628"/>
      <c r="D14" s="503"/>
      <c r="E14" s="625"/>
      <c r="F14" s="73" t="s">
        <v>19</v>
      </c>
      <c r="G14" s="71" t="s">
        <v>63</v>
      </c>
      <c r="H14" s="9"/>
      <c r="I14" s="9"/>
      <c r="J14" s="53">
        <v>4</v>
      </c>
      <c r="K14" s="10">
        <f t="shared" si="0"/>
        <v>24</v>
      </c>
      <c r="L14" s="614"/>
      <c r="M14" s="615"/>
      <c r="O14" s="60">
        <v>0</v>
      </c>
      <c r="P14" s="327">
        <f t="shared" si="1"/>
        <v>0</v>
      </c>
      <c r="R14" s="322">
        <v>5</v>
      </c>
      <c r="S14" s="322"/>
      <c r="T14" s="322">
        <v>-2</v>
      </c>
      <c r="U14" s="322">
        <v>3</v>
      </c>
      <c r="V14" s="322"/>
      <c r="W14" s="322"/>
      <c r="X14" s="322">
        <f t="shared" si="2"/>
        <v>6</v>
      </c>
      <c r="Y14" s="366">
        <f t="shared" si="3"/>
        <v>24</v>
      </c>
      <c r="Z14" s="366">
        <v>0</v>
      </c>
      <c r="AA14" s="366">
        <f t="shared" si="4"/>
        <v>24</v>
      </c>
    </row>
    <row r="15" spans="2:27" ht="12.75">
      <c r="B15" s="628"/>
      <c r="C15" s="628"/>
      <c r="D15" s="498" t="s">
        <v>825</v>
      </c>
      <c r="E15" s="498" t="s">
        <v>49</v>
      </c>
      <c r="F15" s="91" t="s">
        <v>20</v>
      </c>
      <c r="G15" s="71" t="s">
        <v>63</v>
      </c>
      <c r="H15" s="9"/>
      <c r="I15" s="9"/>
      <c r="J15" s="53">
        <v>4</v>
      </c>
      <c r="K15" s="10">
        <f t="shared" si="0"/>
        <v>32</v>
      </c>
      <c r="L15" s="614"/>
      <c r="M15" s="615"/>
      <c r="O15" s="60">
        <v>0</v>
      </c>
      <c r="P15" s="327">
        <f t="shared" si="1"/>
        <v>0</v>
      </c>
      <c r="R15" s="322">
        <v>5</v>
      </c>
      <c r="S15" s="322"/>
      <c r="T15" s="322"/>
      <c r="U15" s="322">
        <v>3</v>
      </c>
      <c r="V15" s="322"/>
      <c r="W15" s="322"/>
      <c r="X15" s="322">
        <f t="shared" si="2"/>
        <v>8</v>
      </c>
      <c r="Y15" s="366">
        <f t="shared" si="3"/>
        <v>32</v>
      </c>
      <c r="Z15" s="366">
        <v>0</v>
      </c>
      <c r="AA15" s="366">
        <f t="shared" si="4"/>
        <v>32</v>
      </c>
    </row>
    <row r="16" spans="2:27" ht="12.75">
      <c r="B16" s="628"/>
      <c r="C16" s="606"/>
      <c r="D16" s="503"/>
      <c r="E16" s="625"/>
      <c r="F16" s="73" t="s">
        <v>19</v>
      </c>
      <c r="G16" s="71" t="s">
        <v>63</v>
      </c>
      <c r="H16" s="9"/>
      <c r="I16" s="9"/>
      <c r="J16" s="53">
        <v>4</v>
      </c>
      <c r="K16" s="10">
        <f t="shared" si="0"/>
        <v>24</v>
      </c>
      <c r="L16" s="614"/>
      <c r="M16" s="615"/>
      <c r="O16" s="60">
        <v>0</v>
      </c>
      <c r="P16" s="327">
        <f t="shared" si="1"/>
        <v>0</v>
      </c>
      <c r="R16" s="322">
        <v>5</v>
      </c>
      <c r="S16" s="322"/>
      <c r="T16" s="322">
        <v>-2</v>
      </c>
      <c r="U16" s="322">
        <v>3</v>
      </c>
      <c r="V16" s="322"/>
      <c r="W16" s="322"/>
      <c r="X16" s="322">
        <f t="shared" si="2"/>
        <v>6</v>
      </c>
      <c r="Y16" s="366">
        <f t="shared" si="3"/>
        <v>24</v>
      </c>
      <c r="Z16" s="366">
        <v>0</v>
      </c>
      <c r="AA16" s="366">
        <f t="shared" si="4"/>
        <v>24</v>
      </c>
    </row>
    <row r="17" spans="2:27" ht="12.75">
      <c r="B17" s="628"/>
      <c r="C17" s="540" t="s">
        <v>324</v>
      </c>
      <c r="D17" s="498" t="s">
        <v>825</v>
      </c>
      <c r="E17" s="498" t="s">
        <v>49</v>
      </c>
      <c r="F17" s="91" t="s">
        <v>20</v>
      </c>
      <c r="G17" s="71" t="s">
        <v>63</v>
      </c>
      <c r="H17" s="9"/>
      <c r="I17" s="9"/>
      <c r="J17" s="53">
        <v>4</v>
      </c>
      <c r="K17" s="10">
        <f t="shared" si="0"/>
        <v>32</v>
      </c>
      <c r="L17" s="614"/>
      <c r="M17" s="615"/>
      <c r="O17" s="60">
        <v>0</v>
      </c>
      <c r="P17" s="327">
        <f aca="true" t="shared" si="5" ref="P17:P22">O17*K17</f>
        <v>0</v>
      </c>
      <c r="R17" s="322">
        <v>5</v>
      </c>
      <c r="S17" s="322"/>
      <c r="T17" s="322"/>
      <c r="U17" s="322">
        <v>3</v>
      </c>
      <c r="V17" s="322"/>
      <c r="W17" s="322"/>
      <c r="X17" s="322">
        <f t="shared" si="2"/>
        <v>8</v>
      </c>
      <c r="Y17" s="366">
        <f t="shared" si="3"/>
        <v>32</v>
      </c>
      <c r="Z17" s="366">
        <v>0</v>
      </c>
      <c r="AA17" s="366">
        <f t="shared" si="4"/>
        <v>32</v>
      </c>
    </row>
    <row r="18" spans="2:27" ht="12.75">
      <c r="B18" s="628"/>
      <c r="C18" s="628"/>
      <c r="D18" s="503"/>
      <c r="E18" s="625"/>
      <c r="F18" s="112" t="s">
        <v>19</v>
      </c>
      <c r="G18" s="71" t="s">
        <v>63</v>
      </c>
      <c r="H18" s="9"/>
      <c r="I18" s="9"/>
      <c r="J18" s="53">
        <v>4</v>
      </c>
      <c r="K18" s="10">
        <f t="shared" si="0"/>
        <v>24</v>
      </c>
      <c r="L18" s="573"/>
      <c r="M18" s="574"/>
      <c r="O18" s="60">
        <v>0</v>
      </c>
      <c r="P18" s="327">
        <f t="shared" si="5"/>
        <v>0</v>
      </c>
      <c r="R18" s="322">
        <v>5</v>
      </c>
      <c r="S18" s="322"/>
      <c r="T18" s="322">
        <v>-2</v>
      </c>
      <c r="U18" s="322">
        <v>3</v>
      </c>
      <c r="V18" s="322"/>
      <c r="W18" s="322"/>
      <c r="X18" s="322">
        <f t="shared" si="2"/>
        <v>6</v>
      </c>
      <c r="Y18" s="366">
        <f t="shared" si="3"/>
        <v>24</v>
      </c>
      <c r="Z18" s="366">
        <v>0</v>
      </c>
      <c r="AA18" s="366">
        <f t="shared" si="4"/>
        <v>24</v>
      </c>
    </row>
    <row r="19" spans="2:27" ht="12.75">
      <c r="B19" s="576" t="s">
        <v>377</v>
      </c>
      <c r="C19" s="577"/>
      <c r="D19" s="498" t="s">
        <v>43</v>
      </c>
      <c r="E19" s="498" t="s">
        <v>16</v>
      </c>
      <c r="F19" s="91" t="s">
        <v>20</v>
      </c>
      <c r="G19" s="71"/>
      <c r="H19" s="9"/>
      <c r="I19" s="9"/>
      <c r="J19" s="53">
        <v>4</v>
      </c>
      <c r="K19" s="10">
        <f t="shared" si="0"/>
        <v>28</v>
      </c>
      <c r="L19" s="571" t="s">
        <v>261</v>
      </c>
      <c r="M19" s="572"/>
      <c r="O19" s="60">
        <v>0</v>
      </c>
      <c r="P19" s="327">
        <f t="shared" si="5"/>
        <v>0</v>
      </c>
      <c r="R19" s="322">
        <v>5</v>
      </c>
      <c r="S19" s="322">
        <v>2</v>
      </c>
      <c r="T19" s="322"/>
      <c r="U19" s="322"/>
      <c r="V19" s="322"/>
      <c r="W19" s="322"/>
      <c r="X19" s="322">
        <f t="shared" si="2"/>
        <v>7</v>
      </c>
      <c r="Y19" s="366">
        <f t="shared" si="3"/>
        <v>28</v>
      </c>
      <c r="Z19" s="366">
        <v>0</v>
      </c>
      <c r="AA19" s="366">
        <f t="shared" si="4"/>
        <v>28</v>
      </c>
    </row>
    <row r="20" spans="2:27" ht="12.75">
      <c r="B20" s="578"/>
      <c r="C20" s="579"/>
      <c r="D20" s="503"/>
      <c r="E20" s="503"/>
      <c r="F20" s="73" t="s">
        <v>19</v>
      </c>
      <c r="G20" s="71"/>
      <c r="H20" s="9"/>
      <c r="I20" s="9"/>
      <c r="J20" s="53">
        <v>4</v>
      </c>
      <c r="K20" s="10">
        <f t="shared" si="0"/>
        <v>20</v>
      </c>
      <c r="L20" s="573"/>
      <c r="M20" s="574"/>
      <c r="O20" s="60">
        <v>0</v>
      </c>
      <c r="P20" s="327">
        <f t="shared" si="5"/>
        <v>0</v>
      </c>
      <c r="R20" s="322">
        <v>5</v>
      </c>
      <c r="S20" s="322">
        <v>2</v>
      </c>
      <c r="T20" s="322">
        <v>-2</v>
      </c>
      <c r="U20" s="322"/>
      <c r="V20" s="322"/>
      <c r="W20" s="322"/>
      <c r="X20" s="322">
        <f t="shared" si="2"/>
        <v>5</v>
      </c>
      <c r="Y20" s="366">
        <f t="shared" si="3"/>
        <v>20</v>
      </c>
      <c r="Z20" s="366">
        <v>0</v>
      </c>
      <c r="AA20" s="366">
        <f t="shared" si="4"/>
        <v>20</v>
      </c>
    </row>
    <row r="21" spans="2:27" ht="12.75">
      <c r="B21" s="102" t="s">
        <v>57</v>
      </c>
      <c r="C21" s="107"/>
      <c r="D21" s="110"/>
      <c r="E21" s="110"/>
      <c r="F21" s="110"/>
      <c r="G21" s="110"/>
      <c r="H21" s="111"/>
      <c r="I21" s="111"/>
      <c r="J21" s="111"/>
      <c r="K21" s="17"/>
      <c r="L21" s="17"/>
      <c r="M21" s="18"/>
      <c r="R21" s="44"/>
      <c r="S21" s="45"/>
      <c r="T21" s="45"/>
      <c r="U21" s="45"/>
      <c r="V21" s="45"/>
      <c r="W21" s="45"/>
      <c r="X21" s="46"/>
      <c r="Y21" s="375"/>
      <c r="Z21" s="367"/>
      <c r="AA21" s="372"/>
    </row>
    <row r="22" spans="2:27" ht="12.75" customHeight="1">
      <c r="B22" s="576" t="s">
        <v>136</v>
      </c>
      <c r="C22" s="630"/>
      <c r="D22" s="498" t="s">
        <v>44</v>
      </c>
      <c r="E22" s="498" t="s">
        <v>49</v>
      </c>
      <c r="F22" s="131" t="s">
        <v>20</v>
      </c>
      <c r="G22" s="71" t="s">
        <v>65</v>
      </c>
      <c r="H22" s="9"/>
      <c r="I22" s="9"/>
      <c r="J22" s="53">
        <v>4</v>
      </c>
      <c r="K22" s="10">
        <f>AA22</f>
        <v>32</v>
      </c>
      <c r="L22" s="571" t="s">
        <v>59</v>
      </c>
      <c r="M22" s="572"/>
      <c r="O22" s="60">
        <v>0</v>
      </c>
      <c r="P22" s="327">
        <f t="shared" si="5"/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>SUM(R22:W22)</f>
        <v>8</v>
      </c>
      <c r="Y22" s="366">
        <f>X22*J22</f>
        <v>32</v>
      </c>
      <c r="Z22" s="366">
        <v>0</v>
      </c>
      <c r="AA22" s="366">
        <f>Y22+Z22</f>
        <v>32</v>
      </c>
    </row>
    <row r="23" spans="2:27" ht="12.75">
      <c r="B23" s="578"/>
      <c r="C23" s="631"/>
      <c r="D23" s="503"/>
      <c r="E23" s="503"/>
      <c r="F23" s="73" t="s">
        <v>19</v>
      </c>
      <c r="G23" s="71" t="s">
        <v>65</v>
      </c>
      <c r="H23" s="9"/>
      <c r="I23" s="9"/>
      <c r="J23" s="53">
        <v>4</v>
      </c>
      <c r="K23" s="10">
        <f>AA23</f>
        <v>24</v>
      </c>
      <c r="L23" s="573"/>
      <c r="M23" s="574"/>
      <c r="O23" s="60">
        <v>0</v>
      </c>
      <c r="P23" s="327">
        <f t="shared" si="1"/>
        <v>0</v>
      </c>
      <c r="R23" s="322">
        <v>5</v>
      </c>
      <c r="S23" s="322"/>
      <c r="T23" s="322">
        <v>-2</v>
      </c>
      <c r="U23" s="322">
        <v>3</v>
      </c>
      <c r="V23" s="322"/>
      <c r="W23" s="322"/>
      <c r="X23" s="322">
        <f>SUM(R23:W23)</f>
        <v>6</v>
      </c>
      <c r="Y23" s="366">
        <f>X23*J23</f>
        <v>24</v>
      </c>
      <c r="Z23" s="366">
        <v>0</v>
      </c>
      <c r="AA23" s="366">
        <f>Y23+Z23</f>
        <v>24</v>
      </c>
    </row>
    <row r="24" spans="2:13" ht="12.75">
      <c r="B24" s="102" t="s">
        <v>72</v>
      </c>
      <c r="C24" s="107"/>
      <c r="D24" s="107"/>
      <c r="E24" s="103"/>
      <c r="F24" s="103"/>
      <c r="G24" s="103"/>
      <c r="H24" s="103"/>
      <c r="I24" s="103"/>
      <c r="J24" s="103"/>
      <c r="K24" s="111"/>
      <c r="L24" s="103"/>
      <c r="M24" s="99"/>
    </row>
    <row r="25" spans="2:16" ht="12.75">
      <c r="B25" s="119" t="s">
        <v>378</v>
      </c>
      <c r="C25" s="117"/>
      <c r="D25" s="117"/>
      <c r="E25" s="25"/>
      <c r="F25" s="25"/>
      <c r="G25" s="25"/>
      <c r="H25" s="25"/>
      <c r="I25" s="25"/>
      <c r="J25" s="25"/>
      <c r="K25" s="337"/>
      <c r="L25" s="25"/>
      <c r="M25" s="26"/>
      <c r="O25" s="200">
        <f>SUM(O5:O24)</f>
        <v>1</v>
      </c>
      <c r="P25" s="332">
        <f>SUM(P5:P24)</f>
        <v>0</v>
      </c>
    </row>
    <row r="27" spans="2:13" ht="15.75">
      <c r="B27" s="506" t="s">
        <v>100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8"/>
    </row>
    <row r="28" spans="2:16" ht="12.75" customHeight="1">
      <c r="B28" s="428" t="s">
        <v>35</v>
      </c>
      <c r="C28" s="429"/>
      <c r="D28" s="434" t="s">
        <v>36</v>
      </c>
      <c r="E28" s="434" t="s">
        <v>37</v>
      </c>
      <c r="F28" s="434" t="s">
        <v>38</v>
      </c>
      <c r="G28" s="434" t="s">
        <v>39</v>
      </c>
      <c r="H28" s="499" t="s">
        <v>1104</v>
      </c>
      <c r="I28" s="499"/>
      <c r="J28" s="426" t="s">
        <v>40</v>
      </c>
      <c r="K28" s="472" t="s">
        <v>45</v>
      </c>
      <c r="L28" s="441" t="s">
        <v>41</v>
      </c>
      <c r="M28" s="442"/>
      <c r="O28" s="426" t="s">
        <v>839</v>
      </c>
      <c r="P28" s="472" t="s">
        <v>840</v>
      </c>
    </row>
    <row r="29" spans="2:16" ht="12.75">
      <c r="B29" s="430"/>
      <c r="C29" s="431"/>
      <c r="D29" s="435"/>
      <c r="E29" s="435"/>
      <c r="F29" s="435"/>
      <c r="G29" s="435"/>
      <c r="H29" s="280" t="s">
        <v>1102</v>
      </c>
      <c r="I29" s="279" t="s">
        <v>1103</v>
      </c>
      <c r="J29" s="427"/>
      <c r="K29" s="473"/>
      <c r="L29" s="443"/>
      <c r="M29" s="444"/>
      <c r="O29" s="427"/>
      <c r="P29" s="473"/>
    </row>
    <row r="30" spans="2:13" ht="12.75">
      <c r="B30" s="133" t="s">
        <v>379</v>
      </c>
      <c r="C30" s="132"/>
      <c r="D30" s="107"/>
      <c r="E30" s="103"/>
      <c r="F30" s="103"/>
      <c r="G30" s="103"/>
      <c r="H30" s="103"/>
      <c r="I30" s="103"/>
      <c r="J30" s="103"/>
      <c r="K30" s="111"/>
      <c r="L30" s="103"/>
      <c r="M30" s="99"/>
    </row>
    <row r="31" spans="2:13" ht="12.75">
      <c r="B31" s="119" t="s">
        <v>380</v>
      </c>
      <c r="C31" s="117"/>
      <c r="D31" s="117"/>
      <c r="E31" s="25"/>
      <c r="F31" s="25"/>
      <c r="G31" s="25"/>
      <c r="H31" s="25"/>
      <c r="I31" s="25"/>
      <c r="J31" s="25"/>
      <c r="K31" s="337"/>
      <c r="L31" s="25"/>
      <c r="M31" s="26"/>
    </row>
    <row r="32" spans="2:27" ht="12.75">
      <c r="B32" s="119" t="s">
        <v>381</v>
      </c>
      <c r="C32" s="117"/>
      <c r="D32" s="117"/>
      <c r="E32" s="25"/>
      <c r="F32" s="25"/>
      <c r="G32" s="25"/>
      <c r="H32" s="25"/>
      <c r="I32" s="25"/>
      <c r="J32" s="25"/>
      <c r="K32" s="337"/>
      <c r="L32" s="25"/>
      <c r="M32" s="26"/>
      <c r="R32" s="626" t="s">
        <v>119</v>
      </c>
      <c r="S32" s="626" t="s">
        <v>37</v>
      </c>
      <c r="T32" s="626" t="s">
        <v>38</v>
      </c>
      <c r="U32" s="626" t="s">
        <v>120</v>
      </c>
      <c r="V32" s="626" t="s">
        <v>1102</v>
      </c>
      <c r="W32" s="626" t="s">
        <v>1103</v>
      </c>
      <c r="X32" s="626" t="s">
        <v>121</v>
      </c>
      <c r="Y32" s="419" t="s">
        <v>1123</v>
      </c>
      <c r="Z32" s="419" t="s">
        <v>1124</v>
      </c>
      <c r="AA32" s="419" t="s">
        <v>1125</v>
      </c>
    </row>
    <row r="33" spans="2:27" ht="12.75">
      <c r="B33" s="76" t="s">
        <v>382</v>
      </c>
      <c r="C33" s="19"/>
      <c r="D33" s="19"/>
      <c r="E33" s="19"/>
      <c r="F33" s="19"/>
      <c r="G33" s="19"/>
      <c r="H33" s="19"/>
      <c r="I33" s="19"/>
      <c r="J33" s="19"/>
      <c r="K33" s="17"/>
      <c r="L33" s="19"/>
      <c r="M33" s="99"/>
      <c r="N33" s="98"/>
      <c r="R33" s="627"/>
      <c r="S33" s="627"/>
      <c r="T33" s="627"/>
      <c r="U33" s="627"/>
      <c r="V33" s="627"/>
      <c r="W33" s="627"/>
      <c r="X33" s="627"/>
      <c r="Y33" s="420"/>
      <c r="Z33" s="420"/>
      <c r="AA33" s="420"/>
    </row>
    <row r="34" spans="2:27" ht="12.75">
      <c r="B34" s="576" t="s">
        <v>383</v>
      </c>
      <c r="C34" s="577"/>
      <c r="D34" s="498" t="s">
        <v>23</v>
      </c>
      <c r="E34" s="498" t="s">
        <v>16</v>
      </c>
      <c r="F34" s="91" t="s">
        <v>20</v>
      </c>
      <c r="G34" s="71"/>
      <c r="H34" s="71" t="s">
        <v>124</v>
      </c>
      <c r="I34" s="9"/>
      <c r="J34" s="9">
        <v>6</v>
      </c>
      <c r="K34" s="10">
        <f>AA34</f>
        <v>60</v>
      </c>
      <c r="L34" s="571" t="s">
        <v>60</v>
      </c>
      <c r="M34" s="572"/>
      <c r="O34" s="60">
        <v>0</v>
      </c>
      <c r="P34" s="327">
        <f>O34*K34</f>
        <v>0</v>
      </c>
      <c r="R34" s="322">
        <v>5</v>
      </c>
      <c r="S34" s="322">
        <v>2</v>
      </c>
      <c r="T34" s="322"/>
      <c r="U34" s="322"/>
      <c r="V34" s="322">
        <v>3</v>
      </c>
      <c r="W34" s="322"/>
      <c r="X34" s="322">
        <f>SUM(R34:W34)</f>
        <v>10</v>
      </c>
      <c r="Y34" s="366">
        <f>X34*J34</f>
        <v>60</v>
      </c>
      <c r="Z34" s="366">
        <v>0</v>
      </c>
      <c r="AA34" s="366">
        <f>Y34+Z34</f>
        <v>60</v>
      </c>
    </row>
    <row r="35" spans="2:27" ht="12.75">
      <c r="B35" s="578"/>
      <c r="C35" s="579"/>
      <c r="D35" s="503"/>
      <c r="E35" s="503"/>
      <c r="F35" s="73" t="s">
        <v>19</v>
      </c>
      <c r="G35" s="71"/>
      <c r="H35" s="71" t="s">
        <v>124</v>
      </c>
      <c r="I35" s="9"/>
      <c r="J35" s="9">
        <v>6</v>
      </c>
      <c r="K35" s="10">
        <f>AA35</f>
        <v>48</v>
      </c>
      <c r="L35" s="573"/>
      <c r="M35" s="574"/>
      <c r="O35" s="60">
        <v>0</v>
      </c>
      <c r="P35" s="327">
        <f>O35*K38</f>
        <v>0</v>
      </c>
      <c r="R35" s="322">
        <v>5</v>
      </c>
      <c r="S35" s="322">
        <v>2</v>
      </c>
      <c r="T35" s="322">
        <v>-2</v>
      </c>
      <c r="U35" s="322"/>
      <c r="V35" s="322">
        <v>3</v>
      </c>
      <c r="W35" s="322"/>
      <c r="X35" s="322">
        <f>SUM(R35:W35)</f>
        <v>8</v>
      </c>
      <c r="Y35" s="366">
        <f>X35*J35</f>
        <v>48</v>
      </c>
      <c r="Z35" s="366">
        <v>0</v>
      </c>
      <c r="AA35" s="366">
        <f>Y35+Z35</f>
        <v>48</v>
      </c>
    </row>
    <row r="37" spans="15:16" ht="12.75">
      <c r="O37" s="200">
        <f>SUM(O25:O35)</f>
        <v>1</v>
      </c>
      <c r="P37" s="332">
        <f>SUM(P25:P35)</f>
        <v>0</v>
      </c>
    </row>
  </sheetData>
  <sheetProtection/>
  <mergeCells count="77">
    <mergeCell ref="B34:C35"/>
    <mergeCell ref="D34:D35"/>
    <mergeCell ref="E34:E35"/>
    <mergeCell ref="B22:C23"/>
    <mergeCell ref="B28:C29"/>
    <mergeCell ref="B13:B18"/>
    <mergeCell ref="D28:D29"/>
    <mergeCell ref="D13:D14"/>
    <mergeCell ref="D15:D16"/>
    <mergeCell ref="B27:M27"/>
    <mergeCell ref="L34:M35"/>
    <mergeCell ref="L13:M18"/>
    <mergeCell ref="C13:C16"/>
    <mergeCell ref="L8:M10"/>
    <mergeCell ref="L11:M12"/>
    <mergeCell ref="B11:C12"/>
    <mergeCell ref="B8:B10"/>
    <mergeCell ref="E19:E20"/>
    <mergeCell ref="B19:C20"/>
    <mergeCell ref="D19:D20"/>
    <mergeCell ref="D22:D23"/>
    <mergeCell ref="E22:E23"/>
    <mergeCell ref="C17:C18"/>
    <mergeCell ref="D17:D18"/>
    <mergeCell ref="E28:E29"/>
    <mergeCell ref="F28:F29"/>
    <mergeCell ref="G28:G29"/>
    <mergeCell ref="J3:J4"/>
    <mergeCell ref="K3:K4"/>
    <mergeCell ref="R3:R4"/>
    <mergeCell ref="S3:S4"/>
    <mergeCell ref="U3:U4"/>
    <mergeCell ref="L19:M20"/>
    <mergeCell ref="H28:I28"/>
    <mergeCell ref="X3:X4"/>
    <mergeCell ref="O3:O4"/>
    <mergeCell ref="P3:P4"/>
    <mergeCell ref="T3:T4"/>
    <mergeCell ref="L3:M4"/>
    <mergeCell ref="B5:C5"/>
    <mergeCell ref="V3:V4"/>
    <mergeCell ref="B6:C6"/>
    <mergeCell ref="O2:P2"/>
    <mergeCell ref="B3:C4"/>
    <mergeCell ref="D3:D4"/>
    <mergeCell ref="E3:E4"/>
    <mergeCell ref="F3:F4"/>
    <mergeCell ref="G3:G4"/>
    <mergeCell ref="H3:I3"/>
    <mergeCell ref="B2:M2"/>
    <mergeCell ref="V32:V33"/>
    <mergeCell ref="L5:M5"/>
    <mergeCell ref="L6:M6"/>
    <mergeCell ref="P28:P29"/>
    <mergeCell ref="R32:R33"/>
    <mergeCell ref="L28:M29"/>
    <mergeCell ref="L22:M23"/>
    <mergeCell ref="Y2:AA2"/>
    <mergeCell ref="Y3:Y4"/>
    <mergeCell ref="Z3:Z4"/>
    <mergeCell ref="AA3:AA4"/>
    <mergeCell ref="Y32:Y33"/>
    <mergeCell ref="W32:W33"/>
    <mergeCell ref="X32:X33"/>
    <mergeCell ref="R2:X2"/>
    <mergeCell ref="W3:W4"/>
    <mergeCell ref="Z32:Z33"/>
    <mergeCell ref="AA32:AA33"/>
    <mergeCell ref="E13:E14"/>
    <mergeCell ref="E15:E16"/>
    <mergeCell ref="E17:E18"/>
    <mergeCell ref="T32:T33"/>
    <mergeCell ref="S32:S33"/>
    <mergeCell ref="J28:J29"/>
    <mergeCell ref="K28:K29"/>
    <mergeCell ref="O28:O29"/>
    <mergeCell ref="U32:U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A31"/>
  <sheetViews>
    <sheetView zoomScalePageLayoutView="0" workbookViewId="0" topLeftCell="A1">
      <selection activeCell="K5" sqref="K5"/>
    </sheetView>
  </sheetViews>
  <sheetFormatPr defaultColWidth="8.8515625" defaultRowHeight="12.75"/>
  <cols>
    <col min="1" max="1" width="1.28515625" style="0" customWidth="1"/>
    <col min="2" max="2" width="16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10.28125" style="0" customWidth="1"/>
    <col min="10" max="10" width="8.8515625" style="0" customWidth="1"/>
    <col min="11" max="11" width="8.8515625" style="43" customWidth="1"/>
    <col min="12" max="12" width="6.421875" style="0" customWidth="1"/>
    <col min="13" max="13" width="7.421875" style="0" customWidth="1"/>
    <col min="14" max="14" width="2.00390625" style="0" customWidth="1"/>
    <col min="15" max="15" width="9.140625" style="0" customWidth="1"/>
    <col min="16" max="16" width="9.140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140625" style="43" customWidth="1"/>
    <col min="21" max="23" width="8.421875" style="43" customWidth="1"/>
    <col min="24" max="24" width="8.8515625" style="43" customWidth="1"/>
  </cols>
  <sheetData>
    <row r="1" ht="8.25" customHeight="1"/>
    <row r="2" spans="2:27" ht="15.75">
      <c r="B2" s="506" t="s">
        <v>902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201"/>
      <c r="R7" s="323"/>
      <c r="S7" s="324"/>
      <c r="T7" s="324"/>
      <c r="U7" s="324"/>
      <c r="V7" s="324"/>
      <c r="W7" s="324"/>
      <c r="X7" s="325"/>
      <c r="Y7" s="367"/>
      <c r="Z7" s="367"/>
      <c r="AA7" s="372"/>
    </row>
    <row r="8" spans="2:27" ht="12" customHeight="1">
      <c r="B8" s="445" t="s">
        <v>28</v>
      </c>
      <c r="C8" s="446"/>
      <c r="D8" s="436" t="s">
        <v>137</v>
      </c>
      <c r="E8" s="53" t="s">
        <v>17</v>
      </c>
      <c r="F8" s="9" t="s">
        <v>20</v>
      </c>
      <c r="G8" s="9"/>
      <c r="H8" s="9"/>
      <c r="I8" s="9"/>
      <c r="J8" s="9">
        <v>4</v>
      </c>
      <c r="K8" s="10">
        <f aca="true" t="shared" si="0" ref="K8:K21">AA8</f>
        <v>60</v>
      </c>
      <c r="L8" s="449" t="s">
        <v>81</v>
      </c>
      <c r="M8" s="450"/>
      <c r="O8" s="60">
        <v>0</v>
      </c>
      <c r="P8" s="327">
        <f aca="true" t="shared" si="1" ref="P8:P21">O8*K8</f>
        <v>0</v>
      </c>
      <c r="R8" s="322">
        <v>10</v>
      </c>
      <c r="S8" s="322">
        <v>5</v>
      </c>
      <c r="T8" s="322"/>
      <c r="U8" s="322"/>
      <c r="V8" s="322"/>
      <c r="W8" s="322"/>
      <c r="X8" s="322">
        <f aca="true" t="shared" si="2" ref="X8:X21">SUM(R8:W8)</f>
        <v>15</v>
      </c>
      <c r="Y8" s="366">
        <f aca="true" t="shared" si="3" ref="Y8:Y21">X8*J8</f>
        <v>60</v>
      </c>
      <c r="Z8" s="366">
        <v>0</v>
      </c>
      <c r="AA8" s="366">
        <f aca="true" t="shared" si="4" ref="AA8:AA21">Y8+Z8</f>
        <v>60</v>
      </c>
    </row>
    <row r="9" spans="2:27" ht="12.75">
      <c r="B9" s="458"/>
      <c r="C9" s="459"/>
      <c r="D9" s="437"/>
      <c r="E9" s="53" t="s">
        <v>16</v>
      </c>
      <c r="F9" s="9" t="s">
        <v>20</v>
      </c>
      <c r="G9" s="9"/>
      <c r="H9" s="9"/>
      <c r="I9" s="9"/>
      <c r="J9" s="9">
        <v>4</v>
      </c>
      <c r="K9" s="10">
        <f t="shared" si="0"/>
        <v>48</v>
      </c>
      <c r="L9" s="581"/>
      <c r="M9" s="582"/>
      <c r="O9" s="60">
        <v>0</v>
      </c>
      <c r="P9" s="327">
        <f t="shared" si="1"/>
        <v>0</v>
      </c>
      <c r="R9" s="322">
        <v>10</v>
      </c>
      <c r="S9" s="322">
        <v>2</v>
      </c>
      <c r="T9" s="322"/>
      <c r="U9" s="322"/>
      <c r="V9" s="322"/>
      <c r="W9" s="322"/>
      <c r="X9" s="322">
        <f t="shared" si="2"/>
        <v>12</v>
      </c>
      <c r="Y9" s="366">
        <f t="shared" si="3"/>
        <v>48</v>
      </c>
      <c r="Z9" s="366">
        <v>0</v>
      </c>
      <c r="AA9" s="366">
        <f t="shared" si="4"/>
        <v>48</v>
      </c>
    </row>
    <row r="10" spans="2:27" ht="12.75" customHeight="1">
      <c r="B10" s="504" t="s">
        <v>841</v>
      </c>
      <c r="C10" s="505"/>
      <c r="D10" s="436" t="s">
        <v>23</v>
      </c>
      <c r="E10" s="436" t="s">
        <v>17</v>
      </c>
      <c r="F10" s="53" t="s">
        <v>21</v>
      </c>
      <c r="G10" s="9"/>
      <c r="H10" s="9"/>
      <c r="I10" s="9"/>
      <c r="J10" s="9">
        <v>4</v>
      </c>
      <c r="K10" s="10">
        <f t="shared" si="0"/>
        <v>80</v>
      </c>
      <c r="L10" s="530" t="s">
        <v>843</v>
      </c>
      <c r="M10" s="531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/>
      <c r="V10" s="322"/>
      <c r="W10" s="322"/>
      <c r="X10" s="322">
        <f t="shared" si="2"/>
        <v>20</v>
      </c>
      <c r="Y10" s="366">
        <f t="shared" si="3"/>
        <v>80</v>
      </c>
      <c r="Z10" s="366">
        <v>0</v>
      </c>
      <c r="AA10" s="366">
        <f t="shared" si="4"/>
        <v>80</v>
      </c>
    </row>
    <row r="11" spans="2:27" ht="12.75">
      <c r="B11" s="504"/>
      <c r="C11" s="505"/>
      <c r="D11" s="480"/>
      <c r="E11" s="480"/>
      <c r="F11" s="53" t="s">
        <v>20</v>
      </c>
      <c r="G11" s="9"/>
      <c r="H11" s="9"/>
      <c r="I11" s="9"/>
      <c r="J11" s="9">
        <v>4</v>
      </c>
      <c r="K11" s="10">
        <f t="shared" si="0"/>
        <v>60</v>
      </c>
      <c r="L11" s="534"/>
      <c r="M11" s="535"/>
      <c r="O11" s="60">
        <v>0</v>
      </c>
      <c r="P11" s="327">
        <f t="shared" si="1"/>
        <v>0</v>
      </c>
      <c r="R11" s="322">
        <v>10</v>
      </c>
      <c r="S11" s="322">
        <v>5</v>
      </c>
      <c r="T11" s="322"/>
      <c r="U11" s="322"/>
      <c r="V11" s="322"/>
      <c r="W11" s="322"/>
      <c r="X11" s="322">
        <f t="shared" si="2"/>
        <v>15</v>
      </c>
      <c r="Y11" s="366">
        <f t="shared" si="3"/>
        <v>60</v>
      </c>
      <c r="Z11" s="366">
        <v>0</v>
      </c>
      <c r="AA11" s="366">
        <f t="shared" si="4"/>
        <v>60</v>
      </c>
    </row>
    <row r="12" spans="2:27" ht="12.75">
      <c r="B12" s="504" t="s">
        <v>844</v>
      </c>
      <c r="C12" s="505"/>
      <c r="D12" s="53" t="s">
        <v>23</v>
      </c>
      <c r="E12" s="53" t="s">
        <v>16</v>
      </c>
      <c r="F12" s="9" t="s">
        <v>20</v>
      </c>
      <c r="G12" s="53"/>
      <c r="H12" s="53"/>
      <c r="I12" s="53"/>
      <c r="J12" s="9">
        <v>4</v>
      </c>
      <c r="K12" s="10">
        <f t="shared" si="0"/>
        <v>48</v>
      </c>
      <c r="L12" s="530" t="s">
        <v>903</v>
      </c>
      <c r="M12" s="531"/>
      <c r="O12" s="60">
        <v>0</v>
      </c>
      <c r="P12" s="327">
        <f t="shared" si="1"/>
        <v>0</v>
      </c>
      <c r="R12" s="322">
        <v>10</v>
      </c>
      <c r="S12" s="322">
        <v>2</v>
      </c>
      <c r="T12" s="322"/>
      <c r="U12" s="322"/>
      <c r="V12" s="322"/>
      <c r="W12" s="322"/>
      <c r="X12" s="322">
        <f t="shared" si="2"/>
        <v>12</v>
      </c>
      <c r="Y12" s="366">
        <f t="shared" si="3"/>
        <v>48</v>
      </c>
      <c r="Z12" s="366">
        <v>0</v>
      </c>
      <c r="AA12" s="366">
        <f t="shared" si="4"/>
        <v>48</v>
      </c>
    </row>
    <row r="13" spans="2:27" ht="12.75">
      <c r="B13" s="504" t="s">
        <v>846</v>
      </c>
      <c r="C13" s="505"/>
      <c r="D13" s="436" t="s">
        <v>23</v>
      </c>
      <c r="E13" s="53" t="s">
        <v>17</v>
      </c>
      <c r="F13" s="9" t="s">
        <v>20</v>
      </c>
      <c r="G13" s="9"/>
      <c r="H13" s="9"/>
      <c r="I13" s="9"/>
      <c r="J13" s="9">
        <v>4</v>
      </c>
      <c r="K13" s="10">
        <f t="shared" si="0"/>
        <v>60</v>
      </c>
      <c r="L13" s="100" t="s">
        <v>78</v>
      </c>
      <c r="M13" s="457" t="s">
        <v>847</v>
      </c>
      <c r="O13" s="60">
        <v>0</v>
      </c>
      <c r="P13" s="327">
        <f t="shared" si="1"/>
        <v>0</v>
      </c>
      <c r="R13" s="322">
        <v>10</v>
      </c>
      <c r="S13" s="322">
        <v>5</v>
      </c>
      <c r="T13" s="322"/>
      <c r="U13" s="322"/>
      <c r="V13" s="322"/>
      <c r="W13" s="322"/>
      <c r="X13" s="322">
        <f t="shared" si="2"/>
        <v>15</v>
      </c>
      <c r="Y13" s="366">
        <f t="shared" si="3"/>
        <v>60</v>
      </c>
      <c r="Z13" s="366">
        <v>0</v>
      </c>
      <c r="AA13" s="366">
        <f t="shared" si="4"/>
        <v>60</v>
      </c>
    </row>
    <row r="14" spans="2:27" ht="12.75">
      <c r="B14" s="504"/>
      <c r="C14" s="505"/>
      <c r="D14" s="437"/>
      <c r="E14" s="53" t="s">
        <v>16</v>
      </c>
      <c r="F14" s="9" t="s">
        <v>20</v>
      </c>
      <c r="G14" s="9"/>
      <c r="H14" s="9"/>
      <c r="I14" s="9"/>
      <c r="J14" s="9">
        <v>4</v>
      </c>
      <c r="K14" s="10">
        <f t="shared" si="0"/>
        <v>48</v>
      </c>
      <c r="L14" s="100" t="s">
        <v>848</v>
      </c>
      <c r="M14" s="457"/>
      <c r="O14" s="60">
        <v>0</v>
      </c>
      <c r="P14" s="327">
        <f t="shared" si="1"/>
        <v>0</v>
      </c>
      <c r="R14" s="322">
        <v>10</v>
      </c>
      <c r="S14" s="322">
        <v>2</v>
      </c>
      <c r="T14" s="322"/>
      <c r="U14" s="322"/>
      <c r="V14" s="322"/>
      <c r="W14" s="322"/>
      <c r="X14" s="322">
        <f t="shared" si="2"/>
        <v>12</v>
      </c>
      <c r="Y14" s="366">
        <f t="shared" si="3"/>
        <v>48</v>
      </c>
      <c r="Z14" s="366">
        <v>0</v>
      </c>
      <c r="AA14" s="366">
        <f t="shared" si="4"/>
        <v>48</v>
      </c>
    </row>
    <row r="15" spans="2:27" ht="12.75">
      <c r="B15" s="504" t="s">
        <v>849</v>
      </c>
      <c r="C15" s="505"/>
      <c r="D15" s="436" t="s">
        <v>268</v>
      </c>
      <c r="E15" s="9" t="s">
        <v>16</v>
      </c>
      <c r="F15" s="9" t="s">
        <v>20</v>
      </c>
      <c r="G15" s="9"/>
      <c r="H15" s="9"/>
      <c r="I15" s="9"/>
      <c r="J15" s="9">
        <v>4</v>
      </c>
      <c r="K15" s="10">
        <f t="shared" si="0"/>
        <v>28</v>
      </c>
      <c r="L15" s="530" t="s">
        <v>53</v>
      </c>
      <c r="M15" s="531"/>
      <c r="O15" s="60">
        <v>0</v>
      </c>
      <c r="P15" s="327">
        <f t="shared" si="1"/>
        <v>0</v>
      </c>
      <c r="R15" s="322">
        <v>5</v>
      </c>
      <c r="S15" s="322">
        <v>2</v>
      </c>
      <c r="T15" s="322"/>
      <c r="U15" s="322"/>
      <c r="V15" s="322"/>
      <c r="W15" s="322"/>
      <c r="X15" s="322">
        <f t="shared" si="2"/>
        <v>7</v>
      </c>
      <c r="Y15" s="366">
        <f t="shared" si="3"/>
        <v>28</v>
      </c>
      <c r="Z15" s="366">
        <v>0</v>
      </c>
      <c r="AA15" s="366">
        <f t="shared" si="4"/>
        <v>28</v>
      </c>
    </row>
    <row r="16" spans="2:27" ht="12.75">
      <c r="B16" s="504"/>
      <c r="C16" s="505"/>
      <c r="D16" s="480"/>
      <c r="E16" s="9" t="s">
        <v>49</v>
      </c>
      <c r="F16" s="9" t="s">
        <v>20</v>
      </c>
      <c r="G16" s="9"/>
      <c r="H16" s="9"/>
      <c r="I16" s="9"/>
      <c r="J16" s="9">
        <v>4</v>
      </c>
      <c r="K16" s="10">
        <f t="shared" si="0"/>
        <v>20</v>
      </c>
      <c r="L16" s="532"/>
      <c r="M16" s="533"/>
      <c r="O16" s="60">
        <v>0</v>
      </c>
      <c r="P16" s="327">
        <f t="shared" si="1"/>
        <v>0</v>
      </c>
      <c r="R16" s="322">
        <v>5</v>
      </c>
      <c r="S16" s="322"/>
      <c r="T16" s="322"/>
      <c r="U16" s="322"/>
      <c r="V16" s="322"/>
      <c r="W16" s="322"/>
      <c r="X16" s="322">
        <f t="shared" si="2"/>
        <v>5</v>
      </c>
      <c r="Y16" s="366">
        <f t="shared" si="3"/>
        <v>20</v>
      </c>
      <c r="Z16" s="366">
        <v>0</v>
      </c>
      <c r="AA16" s="366">
        <f t="shared" si="4"/>
        <v>20</v>
      </c>
    </row>
    <row r="17" spans="2:27" ht="12.75">
      <c r="B17" s="504"/>
      <c r="C17" s="505"/>
      <c r="D17" s="53" t="s">
        <v>44</v>
      </c>
      <c r="E17" s="9" t="s">
        <v>49</v>
      </c>
      <c r="F17" s="9" t="s">
        <v>20</v>
      </c>
      <c r="G17" s="9" t="s">
        <v>173</v>
      </c>
      <c r="H17" s="9"/>
      <c r="I17" s="9"/>
      <c r="J17" s="9">
        <v>4</v>
      </c>
      <c r="K17" s="10">
        <f t="shared" si="0"/>
        <v>32</v>
      </c>
      <c r="L17" s="534"/>
      <c r="M17" s="535"/>
      <c r="O17" s="60">
        <v>0</v>
      </c>
      <c r="P17" s="327">
        <f t="shared" si="1"/>
        <v>0</v>
      </c>
      <c r="R17" s="322">
        <v>5</v>
      </c>
      <c r="S17" s="322"/>
      <c r="T17" s="322"/>
      <c r="U17" s="322">
        <v>3</v>
      </c>
      <c r="V17" s="322"/>
      <c r="W17" s="322"/>
      <c r="X17" s="322">
        <f t="shared" si="2"/>
        <v>8</v>
      </c>
      <c r="Y17" s="366">
        <f t="shared" si="3"/>
        <v>32</v>
      </c>
      <c r="Z17" s="366">
        <v>0</v>
      </c>
      <c r="AA17" s="366">
        <f t="shared" si="4"/>
        <v>32</v>
      </c>
    </row>
    <row r="18" spans="2:27" ht="12" customHeight="1">
      <c r="B18" s="504" t="s">
        <v>850</v>
      </c>
      <c r="C18" s="505"/>
      <c r="D18" s="498" t="s">
        <v>44</v>
      </c>
      <c r="E18" s="436" t="s">
        <v>49</v>
      </c>
      <c r="F18" s="9" t="s">
        <v>20</v>
      </c>
      <c r="G18" s="9" t="s">
        <v>65</v>
      </c>
      <c r="H18" s="9"/>
      <c r="I18" s="9"/>
      <c r="J18" s="9">
        <v>4</v>
      </c>
      <c r="K18" s="10">
        <f t="shared" si="0"/>
        <v>32</v>
      </c>
      <c r="L18" s="530" t="s">
        <v>450</v>
      </c>
      <c r="M18" s="531"/>
      <c r="O18" s="60">
        <v>0</v>
      </c>
      <c r="P18" s="327">
        <f t="shared" si="1"/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 t="shared" si="2"/>
        <v>8</v>
      </c>
      <c r="Y18" s="366">
        <f t="shared" si="3"/>
        <v>32</v>
      </c>
      <c r="Z18" s="366">
        <v>0</v>
      </c>
      <c r="AA18" s="366">
        <f t="shared" si="4"/>
        <v>32</v>
      </c>
    </row>
    <row r="19" spans="2:27" ht="12.75">
      <c r="B19" s="504"/>
      <c r="C19" s="505"/>
      <c r="D19" s="437"/>
      <c r="E19" s="437"/>
      <c r="F19" s="9" t="s">
        <v>19</v>
      </c>
      <c r="G19" s="9" t="s">
        <v>65</v>
      </c>
      <c r="H19" s="9"/>
      <c r="I19" s="9"/>
      <c r="J19" s="9">
        <v>4</v>
      </c>
      <c r="K19" s="10">
        <f t="shared" si="0"/>
        <v>24</v>
      </c>
      <c r="L19" s="532"/>
      <c r="M19" s="533"/>
      <c r="O19" s="60">
        <v>0</v>
      </c>
      <c r="P19" s="327">
        <f t="shared" si="1"/>
        <v>0</v>
      </c>
      <c r="R19" s="322">
        <v>5</v>
      </c>
      <c r="S19" s="322"/>
      <c r="T19" s="322">
        <v>-2</v>
      </c>
      <c r="U19" s="322">
        <v>3</v>
      </c>
      <c r="V19" s="322"/>
      <c r="W19" s="322"/>
      <c r="X19" s="322">
        <f t="shared" si="2"/>
        <v>6</v>
      </c>
      <c r="Y19" s="366">
        <f t="shared" si="3"/>
        <v>24</v>
      </c>
      <c r="Z19" s="366">
        <v>0</v>
      </c>
      <c r="AA19" s="366">
        <f t="shared" si="4"/>
        <v>24</v>
      </c>
    </row>
    <row r="20" spans="2:27" ht="12" customHeight="1">
      <c r="B20" s="504"/>
      <c r="C20" s="505"/>
      <c r="D20" s="437"/>
      <c r="E20" s="437"/>
      <c r="F20" s="9" t="s">
        <v>20</v>
      </c>
      <c r="G20" s="9" t="s">
        <v>173</v>
      </c>
      <c r="H20" s="9"/>
      <c r="I20" s="9"/>
      <c r="J20" s="9">
        <v>4</v>
      </c>
      <c r="K20" s="10">
        <f t="shared" si="0"/>
        <v>32</v>
      </c>
      <c r="L20" s="532"/>
      <c r="M20" s="533"/>
      <c r="O20" s="60">
        <v>0</v>
      </c>
      <c r="P20" s="327">
        <f t="shared" si="1"/>
        <v>0</v>
      </c>
      <c r="R20" s="322">
        <v>5</v>
      </c>
      <c r="S20" s="322"/>
      <c r="T20" s="322"/>
      <c r="U20" s="322">
        <v>3</v>
      </c>
      <c r="V20" s="322"/>
      <c r="W20" s="322"/>
      <c r="X20" s="322">
        <f t="shared" si="2"/>
        <v>8</v>
      </c>
      <c r="Y20" s="366">
        <f t="shared" si="3"/>
        <v>32</v>
      </c>
      <c r="Z20" s="366">
        <v>0</v>
      </c>
      <c r="AA20" s="366">
        <f t="shared" si="4"/>
        <v>32</v>
      </c>
    </row>
    <row r="21" spans="2:27" ht="12.75">
      <c r="B21" s="504"/>
      <c r="C21" s="505"/>
      <c r="D21" s="480"/>
      <c r="E21" s="480"/>
      <c r="F21" s="9" t="s">
        <v>19</v>
      </c>
      <c r="G21" s="9" t="s">
        <v>173</v>
      </c>
      <c r="H21" s="9"/>
      <c r="I21" s="9"/>
      <c r="J21" s="9">
        <v>4</v>
      </c>
      <c r="K21" s="10">
        <f t="shared" si="0"/>
        <v>24</v>
      </c>
      <c r="L21" s="534"/>
      <c r="M21" s="535"/>
      <c r="O21" s="60">
        <v>0</v>
      </c>
      <c r="P21" s="327">
        <f t="shared" si="1"/>
        <v>0</v>
      </c>
      <c r="R21" s="322">
        <v>5</v>
      </c>
      <c r="S21" s="322"/>
      <c r="T21" s="322">
        <v>-2</v>
      </c>
      <c r="U21" s="322">
        <v>3</v>
      </c>
      <c r="V21" s="322"/>
      <c r="W21" s="322"/>
      <c r="X21" s="322">
        <f t="shared" si="2"/>
        <v>6</v>
      </c>
      <c r="Y21" s="366">
        <f t="shared" si="3"/>
        <v>24</v>
      </c>
      <c r="Z21" s="366">
        <v>0</v>
      </c>
      <c r="AA21" s="366">
        <f t="shared" si="4"/>
        <v>24</v>
      </c>
    </row>
    <row r="22" spans="2:13" ht="12.75">
      <c r="B22" s="102" t="s">
        <v>72</v>
      </c>
      <c r="C22" s="103"/>
      <c r="D22" s="103"/>
      <c r="E22" s="103"/>
      <c r="F22" s="103"/>
      <c r="G22" s="103"/>
      <c r="H22" s="103"/>
      <c r="I22" s="103"/>
      <c r="J22" s="103"/>
      <c r="K22" s="111"/>
      <c r="L22" s="103"/>
      <c r="M22" s="203"/>
    </row>
    <row r="23" spans="2:16" ht="12.75">
      <c r="B23" s="191" t="s">
        <v>106</v>
      </c>
      <c r="C23" s="128"/>
      <c r="D23" s="128"/>
      <c r="E23" s="128"/>
      <c r="F23" s="128"/>
      <c r="G23" s="128"/>
      <c r="H23" s="128"/>
      <c r="I23" s="128"/>
      <c r="J23" s="128"/>
      <c r="K23" s="338"/>
      <c r="L23" s="128"/>
      <c r="M23" s="136"/>
      <c r="O23" s="200">
        <f>SUM(O5:O22)</f>
        <v>1</v>
      </c>
      <c r="P23" s="332">
        <f>SUM(P5:P22)</f>
        <v>0</v>
      </c>
    </row>
    <row r="24" spans="2:13" ht="12.75">
      <c r="B24" s="24" t="s">
        <v>904</v>
      </c>
      <c r="C24" s="25"/>
      <c r="D24" s="25"/>
      <c r="E24" s="25"/>
      <c r="F24" s="25"/>
      <c r="G24" s="25"/>
      <c r="H24" s="25"/>
      <c r="I24" s="25"/>
      <c r="J24" s="25"/>
      <c r="K24" s="337"/>
      <c r="L24" s="25"/>
      <c r="M24" s="26"/>
    </row>
    <row r="25" ht="10.5" customHeight="1"/>
    <row r="26" ht="10.5" customHeight="1">
      <c r="B26" s="123" t="s">
        <v>905</v>
      </c>
    </row>
    <row r="27" ht="10.5" customHeight="1">
      <c r="B27" s="123" t="s">
        <v>866</v>
      </c>
    </row>
    <row r="28" ht="10.5" customHeight="1">
      <c r="B28" s="123" t="s">
        <v>867</v>
      </c>
    </row>
    <row r="29" ht="12.75">
      <c r="B29" s="186" t="s">
        <v>868</v>
      </c>
    </row>
    <row r="30" ht="12.75">
      <c r="B30" s="187" t="s">
        <v>869</v>
      </c>
    </row>
    <row r="31" ht="12.75">
      <c r="B31" s="123" t="s">
        <v>906</v>
      </c>
    </row>
  </sheetData>
  <sheetProtection/>
  <mergeCells count="48">
    <mergeCell ref="D15:D16"/>
    <mergeCell ref="D13:D14"/>
    <mergeCell ref="U3:U4"/>
    <mergeCell ref="B13:C14"/>
    <mergeCell ref="D18:D21"/>
    <mergeCell ref="E18:E21"/>
    <mergeCell ref="B15:C17"/>
    <mergeCell ref="B18:C21"/>
    <mergeCell ref="B10:C11"/>
    <mergeCell ref="L15:M17"/>
    <mergeCell ref="L18:M21"/>
    <mergeCell ref="L10:M11"/>
    <mergeCell ref="B6:C6"/>
    <mergeCell ref="L8:M9"/>
    <mergeCell ref="M13:M14"/>
    <mergeCell ref="D10:D11"/>
    <mergeCell ref="E10:E11"/>
    <mergeCell ref="B12:C12"/>
    <mergeCell ref="L12:M12"/>
    <mergeCell ref="L6:M6"/>
    <mergeCell ref="X3:X4"/>
    <mergeCell ref="B5:C5"/>
    <mergeCell ref="B8:C9"/>
    <mergeCell ref="D8:D9"/>
    <mergeCell ref="O3:O4"/>
    <mergeCell ref="P3:P4"/>
    <mergeCell ref="V3:V4"/>
    <mergeCell ref="L5:M5"/>
    <mergeCell ref="Y2:AA2"/>
    <mergeCell ref="Y3:Y4"/>
    <mergeCell ref="Z3:Z4"/>
    <mergeCell ref="AA3:AA4"/>
    <mergeCell ref="O2:P2"/>
    <mergeCell ref="D3:D4"/>
    <mergeCell ref="E3:E4"/>
    <mergeCell ref="F3:F4"/>
    <mergeCell ref="G3:G4"/>
    <mergeCell ref="H3:I3"/>
    <mergeCell ref="B2:M2"/>
    <mergeCell ref="R2:X2"/>
    <mergeCell ref="B3:C4"/>
    <mergeCell ref="R3:R4"/>
    <mergeCell ref="K3:K4"/>
    <mergeCell ref="L3:M4"/>
    <mergeCell ref="J3:J4"/>
    <mergeCell ref="S3:S4"/>
    <mergeCell ref="T3:T4"/>
    <mergeCell ref="W3:W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A56"/>
  <sheetViews>
    <sheetView zoomScalePageLayoutView="0" workbookViewId="0" topLeftCell="A1">
      <selection activeCell="K5" sqref="K5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11.28125" style="0" customWidth="1"/>
    <col min="10" max="10" width="8.8515625" style="0" customWidth="1"/>
    <col min="11" max="11" width="8.8515625" style="43" customWidth="1"/>
    <col min="12" max="12" width="6.421875" style="0" customWidth="1"/>
    <col min="13" max="13" width="7.421875" style="0" customWidth="1"/>
    <col min="14" max="14" width="2.00390625" style="0" customWidth="1"/>
    <col min="15" max="15" width="9.140625" style="0" customWidth="1"/>
    <col min="16" max="16" width="9.140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140625" style="43" customWidth="1"/>
    <col min="21" max="23" width="8.421875" style="43" customWidth="1"/>
    <col min="24" max="24" width="8.8515625" style="43" customWidth="1"/>
  </cols>
  <sheetData>
    <row r="1" ht="8.25" customHeight="1"/>
    <row r="2" spans="2:27" ht="15.75">
      <c r="B2" s="506" t="s">
        <v>838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201"/>
      <c r="R7" s="323"/>
      <c r="S7" s="324"/>
      <c r="T7" s="324"/>
      <c r="U7" s="324"/>
      <c r="V7" s="324"/>
      <c r="W7" s="324"/>
      <c r="X7" s="325"/>
      <c r="Y7" s="367"/>
      <c r="Z7" s="367"/>
      <c r="AA7" s="372"/>
    </row>
    <row r="8" spans="2:27" ht="12" customHeight="1">
      <c r="B8" s="445" t="s">
        <v>28</v>
      </c>
      <c r="C8" s="446"/>
      <c r="D8" s="436" t="s">
        <v>137</v>
      </c>
      <c r="E8" s="53" t="s">
        <v>17</v>
      </c>
      <c r="F8" s="9" t="s">
        <v>20</v>
      </c>
      <c r="G8" s="9"/>
      <c r="H8" s="9"/>
      <c r="I8" s="9"/>
      <c r="J8" s="9">
        <v>4</v>
      </c>
      <c r="K8" s="10">
        <f aca="true" t="shared" si="0" ref="K8:K34">AA8</f>
        <v>60</v>
      </c>
      <c r="L8" s="449" t="s">
        <v>110</v>
      </c>
      <c r="M8" s="450"/>
      <c r="O8" s="60">
        <v>0</v>
      </c>
      <c r="P8" s="327">
        <f aca="true" t="shared" si="1" ref="P8:P30">O8*K8</f>
        <v>0</v>
      </c>
      <c r="R8" s="322">
        <v>10</v>
      </c>
      <c r="S8" s="322">
        <v>5</v>
      </c>
      <c r="T8" s="322"/>
      <c r="U8" s="322"/>
      <c r="V8" s="322"/>
      <c r="W8" s="322"/>
      <c r="X8" s="322">
        <f aca="true" t="shared" si="2" ref="X8:X34">SUM(R8:W8)</f>
        <v>15</v>
      </c>
      <c r="Y8" s="366">
        <f aca="true" t="shared" si="3" ref="Y8:Y34">X8*J8</f>
        <v>60</v>
      </c>
      <c r="Z8" s="366">
        <v>0</v>
      </c>
      <c r="AA8" s="366">
        <f aca="true" t="shared" si="4" ref="AA8:AA39">Y8+Z8</f>
        <v>60</v>
      </c>
    </row>
    <row r="9" spans="2:27" ht="12.75">
      <c r="B9" s="458"/>
      <c r="C9" s="459"/>
      <c r="D9" s="437"/>
      <c r="E9" s="53" t="s">
        <v>16</v>
      </c>
      <c r="F9" s="9" t="s">
        <v>20</v>
      </c>
      <c r="G9" s="9"/>
      <c r="H9" s="9"/>
      <c r="I9" s="9"/>
      <c r="J9" s="9">
        <v>4</v>
      </c>
      <c r="K9" s="10">
        <f t="shared" si="0"/>
        <v>48</v>
      </c>
      <c r="L9" s="581"/>
      <c r="M9" s="582"/>
      <c r="O9" s="60">
        <v>0</v>
      </c>
      <c r="P9" s="327">
        <f t="shared" si="1"/>
        <v>0</v>
      </c>
      <c r="R9" s="322">
        <v>10</v>
      </c>
      <c r="S9" s="322">
        <v>2</v>
      </c>
      <c r="T9" s="322"/>
      <c r="U9" s="322"/>
      <c r="V9" s="322"/>
      <c r="W9" s="322"/>
      <c r="X9" s="322">
        <f t="shared" si="2"/>
        <v>12</v>
      </c>
      <c r="Y9" s="366">
        <f t="shared" si="3"/>
        <v>48</v>
      </c>
      <c r="Z9" s="366">
        <v>0</v>
      </c>
      <c r="AA9" s="366">
        <f t="shared" si="4"/>
        <v>48</v>
      </c>
    </row>
    <row r="10" spans="2:27" ht="12.75">
      <c r="B10" s="488" t="s">
        <v>841</v>
      </c>
      <c r="C10" s="541" t="s">
        <v>842</v>
      </c>
      <c r="D10" s="436" t="s">
        <v>23</v>
      </c>
      <c r="E10" s="436" t="s">
        <v>17</v>
      </c>
      <c r="F10" s="53" t="s">
        <v>21</v>
      </c>
      <c r="G10" s="9"/>
      <c r="H10" s="9"/>
      <c r="I10" s="9"/>
      <c r="J10" s="9">
        <v>4</v>
      </c>
      <c r="K10" s="10">
        <f t="shared" si="0"/>
        <v>80</v>
      </c>
      <c r="L10" s="530" t="s">
        <v>843</v>
      </c>
      <c r="M10" s="531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/>
      <c r="V10" s="322"/>
      <c r="W10" s="322"/>
      <c r="X10" s="322">
        <f t="shared" si="2"/>
        <v>20</v>
      </c>
      <c r="Y10" s="366">
        <f t="shared" si="3"/>
        <v>80</v>
      </c>
      <c r="Z10" s="366">
        <v>0</v>
      </c>
      <c r="AA10" s="366">
        <f t="shared" si="4"/>
        <v>80</v>
      </c>
    </row>
    <row r="11" spans="2:27" ht="12.75">
      <c r="B11" s="490"/>
      <c r="C11" s="542"/>
      <c r="D11" s="480"/>
      <c r="E11" s="480"/>
      <c r="F11" s="53" t="s">
        <v>20</v>
      </c>
      <c r="G11" s="9"/>
      <c r="H11" s="9"/>
      <c r="I11" s="9"/>
      <c r="J11" s="9">
        <v>4</v>
      </c>
      <c r="K11" s="10">
        <f t="shared" si="0"/>
        <v>60</v>
      </c>
      <c r="L11" s="534"/>
      <c r="M11" s="535"/>
      <c r="O11" s="60">
        <v>0</v>
      </c>
      <c r="P11" s="327">
        <f t="shared" si="1"/>
        <v>0</v>
      </c>
      <c r="R11" s="322">
        <v>10</v>
      </c>
      <c r="S11" s="322">
        <v>5</v>
      </c>
      <c r="T11" s="322"/>
      <c r="U11" s="322"/>
      <c r="V11" s="322"/>
      <c r="W11" s="322"/>
      <c r="X11" s="322">
        <f t="shared" si="2"/>
        <v>15</v>
      </c>
      <c r="Y11" s="366">
        <f t="shared" si="3"/>
        <v>60</v>
      </c>
      <c r="Z11" s="366">
        <v>0</v>
      </c>
      <c r="AA11" s="366">
        <f t="shared" si="4"/>
        <v>60</v>
      </c>
    </row>
    <row r="12" spans="2:27" ht="38.25">
      <c r="B12" s="92" t="s">
        <v>844</v>
      </c>
      <c r="C12" s="542"/>
      <c r="D12" s="53" t="s">
        <v>23</v>
      </c>
      <c r="E12" s="53" t="s">
        <v>16</v>
      </c>
      <c r="F12" s="9" t="s">
        <v>20</v>
      </c>
      <c r="G12" s="53"/>
      <c r="H12" s="53"/>
      <c r="I12" s="53"/>
      <c r="J12" s="9">
        <v>4</v>
      </c>
      <c r="K12" s="10">
        <f t="shared" si="0"/>
        <v>48</v>
      </c>
      <c r="L12" s="530" t="s">
        <v>845</v>
      </c>
      <c r="M12" s="531"/>
      <c r="O12" s="60">
        <v>0</v>
      </c>
      <c r="P12" s="327">
        <f t="shared" si="1"/>
        <v>0</v>
      </c>
      <c r="R12" s="322">
        <v>10</v>
      </c>
      <c r="S12" s="322">
        <v>2</v>
      </c>
      <c r="T12" s="322"/>
      <c r="U12" s="322"/>
      <c r="V12" s="322"/>
      <c r="W12" s="322"/>
      <c r="X12" s="322">
        <f t="shared" si="2"/>
        <v>12</v>
      </c>
      <c r="Y12" s="366">
        <f t="shared" si="3"/>
        <v>48</v>
      </c>
      <c r="Z12" s="366">
        <v>0</v>
      </c>
      <c r="AA12" s="366">
        <f t="shared" si="4"/>
        <v>48</v>
      </c>
    </row>
    <row r="13" spans="2:27" ht="18" customHeight="1">
      <c r="B13" s="488" t="s">
        <v>846</v>
      </c>
      <c r="C13" s="542"/>
      <c r="D13" s="436" t="s">
        <v>23</v>
      </c>
      <c r="E13" s="53" t="s">
        <v>17</v>
      </c>
      <c r="F13" s="9" t="s">
        <v>20</v>
      </c>
      <c r="G13" s="9"/>
      <c r="H13" s="9"/>
      <c r="I13" s="9"/>
      <c r="J13" s="9">
        <v>4</v>
      </c>
      <c r="K13" s="10">
        <f t="shared" si="0"/>
        <v>60</v>
      </c>
      <c r="L13" s="100" t="s">
        <v>78</v>
      </c>
      <c r="M13" s="457" t="s">
        <v>847</v>
      </c>
      <c r="O13" s="60">
        <v>0</v>
      </c>
      <c r="P13" s="327">
        <f t="shared" si="1"/>
        <v>0</v>
      </c>
      <c r="R13" s="322">
        <v>10</v>
      </c>
      <c r="S13" s="322">
        <v>5</v>
      </c>
      <c r="T13" s="322"/>
      <c r="U13" s="322"/>
      <c r="V13" s="322"/>
      <c r="W13" s="322"/>
      <c r="X13" s="322">
        <f t="shared" si="2"/>
        <v>15</v>
      </c>
      <c r="Y13" s="366">
        <f t="shared" si="3"/>
        <v>60</v>
      </c>
      <c r="Z13" s="366">
        <v>0</v>
      </c>
      <c r="AA13" s="366">
        <f t="shared" si="4"/>
        <v>60</v>
      </c>
    </row>
    <row r="14" spans="2:27" ht="18" customHeight="1">
      <c r="B14" s="489"/>
      <c r="C14" s="542"/>
      <c r="D14" s="437"/>
      <c r="E14" s="53" t="s">
        <v>16</v>
      </c>
      <c r="F14" s="9" t="s">
        <v>20</v>
      </c>
      <c r="G14" s="9"/>
      <c r="H14" s="9"/>
      <c r="I14" s="9"/>
      <c r="J14" s="9">
        <v>4</v>
      </c>
      <c r="K14" s="10">
        <f t="shared" si="0"/>
        <v>48</v>
      </c>
      <c r="L14" s="100" t="s">
        <v>848</v>
      </c>
      <c r="M14" s="457"/>
      <c r="O14" s="60">
        <v>0</v>
      </c>
      <c r="P14" s="327">
        <f t="shared" si="1"/>
        <v>0</v>
      </c>
      <c r="R14" s="322">
        <v>10</v>
      </c>
      <c r="S14" s="322">
        <v>2</v>
      </c>
      <c r="T14" s="322"/>
      <c r="U14" s="322"/>
      <c r="V14" s="322"/>
      <c r="W14" s="322"/>
      <c r="X14" s="322">
        <f t="shared" si="2"/>
        <v>12</v>
      </c>
      <c r="Y14" s="366">
        <f t="shared" si="3"/>
        <v>48</v>
      </c>
      <c r="Z14" s="366">
        <v>0</v>
      </c>
      <c r="AA14" s="366">
        <f t="shared" si="4"/>
        <v>48</v>
      </c>
    </row>
    <row r="15" spans="2:27" ht="12" customHeight="1">
      <c r="B15" s="438" t="s">
        <v>849</v>
      </c>
      <c r="C15" s="542"/>
      <c r="D15" s="436" t="s">
        <v>268</v>
      </c>
      <c r="E15" s="9" t="s">
        <v>16</v>
      </c>
      <c r="F15" s="9" t="s">
        <v>20</v>
      </c>
      <c r="G15" s="9"/>
      <c r="H15" s="9"/>
      <c r="I15" s="9"/>
      <c r="J15" s="9">
        <v>4</v>
      </c>
      <c r="K15" s="10">
        <f t="shared" si="0"/>
        <v>28</v>
      </c>
      <c r="L15" s="530" t="s">
        <v>53</v>
      </c>
      <c r="M15" s="531"/>
      <c r="O15" s="60">
        <v>0</v>
      </c>
      <c r="P15" s="327">
        <f t="shared" si="1"/>
        <v>0</v>
      </c>
      <c r="R15" s="322">
        <v>5</v>
      </c>
      <c r="S15" s="322">
        <v>2</v>
      </c>
      <c r="T15" s="322"/>
      <c r="U15" s="322"/>
      <c r="V15" s="322"/>
      <c r="W15" s="322"/>
      <c r="X15" s="322">
        <f t="shared" si="2"/>
        <v>7</v>
      </c>
      <c r="Y15" s="366">
        <f t="shared" si="3"/>
        <v>28</v>
      </c>
      <c r="Z15" s="366">
        <v>0</v>
      </c>
      <c r="AA15" s="366">
        <f t="shared" si="4"/>
        <v>28</v>
      </c>
    </row>
    <row r="16" spans="2:27" ht="12.75">
      <c r="B16" s="438"/>
      <c r="C16" s="542"/>
      <c r="D16" s="480"/>
      <c r="E16" s="9" t="s">
        <v>49</v>
      </c>
      <c r="F16" s="9" t="s">
        <v>20</v>
      </c>
      <c r="G16" s="9"/>
      <c r="H16" s="9"/>
      <c r="I16" s="9"/>
      <c r="J16" s="9">
        <v>4</v>
      </c>
      <c r="K16" s="10">
        <f t="shared" si="0"/>
        <v>20</v>
      </c>
      <c r="L16" s="532"/>
      <c r="M16" s="533"/>
      <c r="O16" s="60">
        <v>0</v>
      </c>
      <c r="P16" s="327">
        <f t="shared" si="1"/>
        <v>0</v>
      </c>
      <c r="R16" s="322">
        <v>5</v>
      </c>
      <c r="S16" s="322"/>
      <c r="T16" s="322"/>
      <c r="U16" s="322"/>
      <c r="V16" s="322"/>
      <c r="W16" s="322"/>
      <c r="X16" s="322">
        <f t="shared" si="2"/>
        <v>5</v>
      </c>
      <c r="Y16" s="366">
        <f t="shared" si="3"/>
        <v>20</v>
      </c>
      <c r="Z16" s="366">
        <v>0</v>
      </c>
      <c r="AA16" s="366">
        <f t="shared" si="4"/>
        <v>20</v>
      </c>
    </row>
    <row r="17" spans="2:27" ht="12.75">
      <c r="B17" s="438"/>
      <c r="C17" s="542"/>
      <c r="D17" s="53" t="s">
        <v>44</v>
      </c>
      <c r="E17" s="9" t="s">
        <v>49</v>
      </c>
      <c r="F17" s="9" t="s">
        <v>20</v>
      </c>
      <c r="G17" s="9" t="s">
        <v>173</v>
      </c>
      <c r="H17" s="9"/>
      <c r="I17" s="9"/>
      <c r="J17" s="9">
        <v>4</v>
      </c>
      <c r="K17" s="10">
        <f t="shared" si="0"/>
        <v>32</v>
      </c>
      <c r="L17" s="534"/>
      <c r="M17" s="535"/>
      <c r="O17" s="60">
        <v>0</v>
      </c>
      <c r="P17" s="327">
        <f t="shared" si="1"/>
        <v>0</v>
      </c>
      <c r="R17" s="322">
        <v>5</v>
      </c>
      <c r="S17" s="322"/>
      <c r="T17" s="322"/>
      <c r="U17" s="322">
        <v>3</v>
      </c>
      <c r="V17" s="322"/>
      <c r="W17" s="322"/>
      <c r="X17" s="322">
        <f t="shared" si="2"/>
        <v>8</v>
      </c>
      <c r="Y17" s="366">
        <f t="shared" si="3"/>
        <v>32</v>
      </c>
      <c r="Z17" s="366">
        <v>0</v>
      </c>
      <c r="AA17" s="366">
        <f t="shared" si="4"/>
        <v>32</v>
      </c>
    </row>
    <row r="18" spans="2:27" ht="12" customHeight="1">
      <c r="B18" s="488" t="s">
        <v>850</v>
      </c>
      <c r="C18" s="542"/>
      <c r="D18" s="436" t="s">
        <v>44</v>
      </c>
      <c r="E18" s="436" t="s">
        <v>49</v>
      </c>
      <c r="F18" s="9" t="s">
        <v>20</v>
      </c>
      <c r="G18" s="9" t="s">
        <v>65</v>
      </c>
      <c r="H18" s="9"/>
      <c r="I18" s="9"/>
      <c r="J18" s="9">
        <v>4</v>
      </c>
      <c r="K18" s="10">
        <f t="shared" si="0"/>
        <v>32</v>
      </c>
      <c r="L18" s="530" t="s">
        <v>450</v>
      </c>
      <c r="M18" s="531"/>
      <c r="O18" s="60">
        <v>0</v>
      </c>
      <c r="P18" s="327">
        <f t="shared" si="1"/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 t="shared" si="2"/>
        <v>8</v>
      </c>
      <c r="Y18" s="366">
        <f t="shared" si="3"/>
        <v>32</v>
      </c>
      <c r="Z18" s="366">
        <v>0</v>
      </c>
      <c r="AA18" s="366">
        <f t="shared" si="4"/>
        <v>32</v>
      </c>
    </row>
    <row r="19" spans="2:27" ht="12.75">
      <c r="B19" s="489"/>
      <c r="C19" s="542"/>
      <c r="D19" s="437"/>
      <c r="E19" s="437"/>
      <c r="F19" s="9" t="s">
        <v>19</v>
      </c>
      <c r="G19" s="9" t="s">
        <v>65</v>
      </c>
      <c r="H19" s="9"/>
      <c r="I19" s="9"/>
      <c r="J19" s="9">
        <v>4</v>
      </c>
      <c r="K19" s="10">
        <f t="shared" si="0"/>
        <v>24</v>
      </c>
      <c r="L19" s="532"/>
      <c r="M19" s="533"/>
      <c r="O19" s="60">
        <v>0</v>
      </c>
      <c r="P19" s="327">
        <f>O19*K19</f>
        <v>0</v>
      </c>
      <c r="R19" s="322">
        <v>5</v>
      </c>
      <c r="S19" s="322"/>
      <c r="T19" s="322">
        <v>-2</v>
      </c>
      <c r="U19" s="322">
        <v>3</v>
      </c>
      <c r="V19" s="322"/>
      <c r="W19" s="322"/>
      <c r="X19" s="322">
        <f t="shared" si="2"/>
        <v>6</v>
      </c>
      <c r="Y19" s="366">
        <f t="shared" si="3"/>
        <v>24</v>
      </c>
      <c r="Z19" s="366">
        <v>0</v>
      </c>
      <c r="AA19" s="366">
        <f t="shared" si="4"/>
        <v>24</v>
      </c>
    </row>
    <row r="20" spans="2:27" ht="12" customHeight="1">
      <c r="B20" s="489"/>
      <c r="C20" s="542"/>
      <c r="D20" s="437"/>
      <c r="E20" s="437"/>
      <c r="F20" s="9" t="s">
        <v>20</v>
      </c>
      <c r="G20" s="9" t="s">
        <v>173</v>
      </c>
      <c r="H20" s="9"/>
      <c r="I20" s="9"/>
      <c r="J20" s="9">
        <v>4</v>
      </c>
      <c r="K20" s="10">
        <f t="shared" si="0"/>
        <v>32</v>
      </c>
      <c r="L20" s="532"/>
      <c r="M20" s="533"/>
      <c r="O20" s="60">
        <v>0</v>
      </c>
      <c r="P20" s="327">
        <f t="shared" si="1"/>
        <v>0</v>
      </c>
      <c r="R20" s="322">
        <v>5</v>
      </c>
      <c r="S20" s="322"/>
      <c r="T20" s="322"/>
      <c r="U20" s="322">
        <v>3</v>
      </c>
      <c r="V20" s="322"/>
      <c r="W20" s="322"/>
      <c r="X20" s="322">
        <f t="shared" si="2"/>
        <v>8</v>
      </c>
      <c r="Y20" s="366">
        <f t="shared" si="3"/>
        <v>32</v>
      </c>
      <c r="Z20" s="366">
        <v>0</v>
      </c>
      <c r="AA20" s="366">
        <f t="shared" si="4"/>
        <v>32</v>
      </c>
    </row>
    <row r="21" spans="2:27" ht="12.75">
      <c r="B21" s="490"/>
      <c r="C21" s="543"/>
      <c r="D21" s="480"/>
      <c r="E21" s="480"/>
      <c r="F21" s="9" t="s">
        <v>19</v>
      </c>
      <c r="G21" s="9" t="s">
        <v>173</v>
      </c>
      <c r="H21" s="9"/>
      <c r="I21" s="9"/>
      <c r="J21" s="9">
        <v>4</v>
      </c>
      <c r="K21" s="10">
        <f t="shared" si="0"/>
        <v>24</v>
      </c>
      <c r="L21" s="534"/>
      <c r="M21" s="535"/>
      <c r="O21" s="60">
        <v>0</v>
      </c>
      <c r="P21" s="327">
        <f t="shared" si="1"/>
        <v>0</v>
      </c>
      <c r="R21" s="322">
        <v>5</v>
      </c>
      <c r="S21" s="322"/>
      <c r="T21" s="322">
        <v>-2</v>
      </c>
      <c r="U21" s="322">
        <v>3</v>
      </c>
      <c r="V21" s="322"/>
      <c r="W21" s="322"/>
      <c r="X21" s="322">
        <f t="shared" si="2"/>
        <v>6</v>
      </c>
      <c r="Y21" s="366">
        <f t="shared" si="3"/>
        <v>24</v>
      </c>
      <c r="Z21" s="366">
        <v>0</v>
      </c>
      <c r="AA21" s="366">
        <f t="shared" si="4"/>
        <v>24</v>
      </c>
    </row>
    <row r="22" spans="2:27" ht="12.75">
      <c r="B22" s="438" t="s">
        <v>851</v>
      </c>
      <c r="C22" s="541" t="s">
        <v>555</v>
      </c>
      <c r="D22" s="632" t="s">
        <v>23</v>
      </c>
      <c r="E22" s="53" t="s">
        <v>17</v>
      </c>
      <c r="F22" s="9" t="s">
        <v>20</v>
      </c>
      <c r="G22" s="9"/>
      <c r="H22" s="71" t="s">
        <v>48</v>
      </c>
      <c r="I22" s="9"/>
      <c r="J22" s="9">
        <v>4</v>
      </c>
      <c r="K22" s="10">
        <f t="shared" si="0"/>
        <v>72</v>
      </c>
      <c r="L22" s="457" t="s">
        <v>852</v>
      </c>
      <c r="M22" s="457"/>
      <c r="O22" s="60">
        <v>0</v>
      </c>
      <c r="P22" s="327">
        <f t="shared" si="1"/>
        <v>0</v>
      </c>
      <c r="R22" s="322">
        <v>10</v>
      </c>
      <c r="S22" s="322">
        <v>5</v>
      </c>
      <c r="T22" s="322"/>
      <c r="U22" s="322"/>
      <c r="V22" s="322">
        <v>3</v>
      </c>
      <c r="W22" s="322"/>
      <c r="X22" s="322">
        <f t="shared" si="2"/>
        <v>18</v>
      </c>
      <c r="Y22" s="366">
        <f t="shared" si="3"/>
        <v>72</v>
      </c>
      <c r="Z22" s="366">
        <v>0</v>
      </c>
      <c r="AA22" s="366">
        <f t="shared" si="4"/>
        <v>72</v>
      </c>
    </row>
    <row r="23" spans="2:27" ht="12.75">
      <c r="B23" s="438"/>
      <c r="C23" s="542"/>
      <c r="D23" s="632"/>
      <c r="E23" s="53" t="s">
        <v>16</v>
      </c>
      <c r="F23" s="9" t="s">
        <v>20</v>
      </c>
      <c r="G23" s="9"/>
      <c r="H23" s="71" t="s">
        <v>48</v>
      </c>
      <c r="I23" s="9"/>
      <c r="J23" s="9">
        <v>4</v>
      </c>
      <c r="K23" s="10">
        <f t="shared" si="0"/>
        <v>60</v>
      </c>
      <c r="L23" s="457"/>
      <c r="M23" s="457"/>
      <c r="O23" s="60">
        <v>0</v>
      </c>
      <c r="P23" s="327">
        <f t="shared" si="1"/>
        <v>0</v>
      </c>
      <c r="R23" s="322">
        <v>10</v>
      </c>
      <c r="S23" s="322">
        <v>2</v>
      </c>
      <c r="T23" s="322"/>
      <c r="U23" s="322"/>
      <c r="V23" s="322">
        <v>3</v>
      </c>
      <c r="W23" s="322"/>
      <c r="X23" s="322">
        <f t="shared" si="2"/>
        <v>15</v>
      </c>
      <c r="Y23" s="366">
        <f t="shared" si="3"/>
        <v>60</v>
      </c>
      <c r="Z23" s="366">
        <v>0</v>
      </c>
      <c r="AA23" s="366">
        <f t="shared" si="4"/>
        <v>60</v>
      </c>
    </row>
    <row r="24" spans="2:27" ht="25.5">
      <c r="B24" s="438" t="s">
        <v>47</v>
      </c>
      <c r="C24" s="542"/>
      <c r="D24" s="632" t="s">
        <v>23</v>
      </c>
      <c r="E24" s="632" t="s">
        <v>17</v>
      </c>
      <c r="F24" s="9" t="s">
        <v>21</v>
      </c>
      <c r="G24" s="9"/>
      <c r="H24" s="13" t="s">
        <v>818</v>
      </c>
      <c r="I24" s="9"/>
      <c r="J24" s="9">
        <v>2</v>
      </c>
      <c r="K24" s="10">
        <f t="shared" si="0"/>
        <v>36</v>
      </c>
      <c r="L24" s="633" t="s">
        <v>853</v>
      </c>
      <c r="M24" s="633"/>
      <c r="O24" s="60">
        <v>0</v>
      </c>
      <c r="P24" s="327">
        <f t="shared" si="1"/>
        <v>0</v>
      </c>
      <c r="R24" s="322">
        <v>5</v>
      </c>
      <c r="S24" s="322">
        <v>5</v>
      </c>
      <c r="T24" s="322">
        <v>5</v>
      </c>
      <c r="U24" s="322"/>
      <c r="V24" s="322">
        <v>3</v>
      </c>
      <c r="W24" s="322"/>
      <c r="X24" s="322">
        <f t="shared" si="2"/>
        <v>18</v>
      </c>
      <c r="Y24" s="366">
        <f t="shared" si="3"/>
        <v>36</v>
      </c>
      <c r="Z24" s="366">
        <v>0</v>
      </c>
      <c r="AA24" s="366">
        <f t="shared" si="4"/>
        <v>36</v>
      </c>
    </row>
    <row r="25" spans="2:27" ht="25.5">
      <c r="B25" s="438"/>
      <c r="C25" s="542"/>
      <c r="D25" s="632"/>
      <c r="E25" s="632"/>
      <c r="F25" s="9" t="s">
        <v>20</v>
      </c>
      <c r="G25" s="9"/>
      <c r="H25" s="13" t="s">
        <v>818</v>
      </c>
      <c r="I25" s="9"/>
      <c r="J25" s="9">
        <v>2</v>
      </c>
      <c r="K25" s="10">
        <f t="shared" si="0"/>
        <v>26</v>
      </c>
      <c r="L25" s="633"/>
      <c r="M25" s="633"/>
      <c r="O25" s="60">
        <v>0</v>
      </c>
      <c r="P25" s="327">
        <f t="shared" si="1"/>
        <v>0</v>
      </c>
      <c r="R25" s="322">
        <v>5</v>
      </c>
      <c r="S25" s="322">
        <v>5</v>
      </c>
      <c r="T25" s="322"/>
      <c r="U25" s="322"/>
      <c r="V25" s="322">
        <v>3</v>
      </c>
      <c r="W25" s="322"/>
      <c r="X25" s="322">
        <f t="shared" si="2"/>
        <v>13</v>
      </c>
      <c r="Y25" s="366">
        <f t="shared" si="3"/>
        <v>26</v>
      </c>
      <c r="Z25" s="366">
        <v>0</v>
      </c>
      <c r="AA25" s="366">
        <f t="shared" si="4"/>
        <v>26</v>
      </c>
    </row>
    <row r="26" spans="2:27" ht="12.75">
      <c r="B26" s="33" t="s">
        <v>854</v>
      </c>
      <c r="C26" s="542"/>
      <c r="D26" s="9" t="s">
        <v>44</v>
      </c>
      <c r="E26" s="9" t="s">
        <v>49</v>
      </c>
      <c r="F26" s="9" t="s">
        <v>20</v>
      </c>
      <c r="G26" s="9" t="s">
        <v>173</v>
      </c>
      <c r="H26" s="9"/>
      <c r="I26" s="9"/>
      <c r="J26" s="9">
        <v>4</v>
      </c>
      <c r="K26" s="10">
        <f t="shared" si="0"/>
        <v>32</v>
      </c>
      <c r="L26" s="633" t="s">
        <v>853</v>
      </c>
      <c r="M26" s="633"/>
      <c r="O26" s="60">
        <v>0</v>
      </c>
      <c r="P26" s="327">
        <f t="shared" si="1"/>
        <v>0</v>
      </c>
      <c r="R26" s="322">
        <v>5</v>
      </c>
      <c r="S26" s="322"/>
      <c r="T26" s="322"/>
      <c r="U26" s="322">
        <v>3</v>
      </c>
      <c r="V26" s="322"/>
      <c r="W26" s="322"/>
      <c r="X26" s="322">
        <f t="shared" si="2"/>
        <v>8</v>
      </c>
      <c r="Y26" s="366">
        <f t="shared" si="3"/>
        <v>32</v>
      </c>
      <c r="Z26" s="366">
        <v>0</v>
      </c>
      <c r="AA26" s="366">
        <f t="shared" si="4"/>
        <v>32</v>
      </c>
    </row>
    <row r="27" spans="2:27" ht="12" customHeight="1">
      <c r="B27" s="488" t="s">
        <v>855</v>
      </c>
      <c r="C27" s="542"/>
      <c r="D27" s="632" t="s">
        <v>23</v>
      </c>
      <c r="E27" s="53" t="s">
        <v>17</v>
      </c>
      <c r="F27" s="9" t="s">
        <v>21</v>
      </c>
      <c r="G27" s="9"/>
      <c r="H27" s="9"/>
      <c r="I27" s="9"/>
      <c r="J27" s="9">
        <v>4</v>
      </c>
      <c r="K27" s="10">
        <f t="shared" si="0"/>
        <v>80</v>
      </c>
      <c r="L27" s="457" t="s">
        <v>93</v>
      </c>
      <c r="M27" s="457"/>
      <c r="O27" s="60">
        <v>0</v>
      </c>
      <c r="P27" s="327">
        <f t="shared" si="1"/>
        <v>0</v>
      </c>
      <c r="R27" s="322">
        <v>10</v>
      </c>
      <c r="S27" s="322">
        <v>5</v>
      </c>
      <c r="T27" s="322">
        <v>5</v>
      </c>
      <c r="U27" s="322"/>
      <c r="V27" s="322"/>
      <c r="W27" s="322"/>
      <c r="X27" s="322">
        <f t="shared" si="2"/>
        <v>20</v>
      </c>
      <c r="Y27" s="366">
        <f t="shared" si="3"/>
        <v>80</v>
      </c>
      <c r="Z27" s="366">
        <v>0</v>
      </c>
      <c r="AA27" s="366">
        <f t="shared" si="4"/>
        <v>80</v>
      </c>
    </row>
    <row r="28" spans="2:27" ht="12.75">
      <c r="B28" s="489"/>
      <c r="C28" s="542"/>
      <c r="D28" s="632"/>
      <c r="E28" s="53" t="s">
        <v>16</v>
      </c>
      <c r="F28" s="9" t="s">
        <v>21</v>
      </c>
      <c r="G28" s="9"/>
      <c r="H28" s="9"/>
      <c r="I28" s="9"/>
      <c r="J28" s="9">
        <v>4</v>
      </c>
      <c r="K28" s="10">
        <f t="shared" si="0"/>
        <v>68</v>
      </c>
      <c r="L28" s="457"/>
      <c r="M28" s="457"/>
      <c r="O28" s="60">
        <v>0</v>
      </c>
      <c r="P28" s="327">
        <f t="shared" si="1"/>
        <v>0</v>
      </c>
      <c r="R28" s="322">
        <v>10</v>
      </c>
      <c r="S28" s="322">
        <v>2</v>
      </c>
      <c r="T28" s="322">
        <v>5</v>
      </c>
      <c r="U28" s="322"/>
      <c r="V28" s="322"/>
      <c r="W28" s="322"/>
      <c r="X28" s="322">
        <f t="shared" si="2"/>
        <v>17</v>
      </c>
      <c r="Y28" s="366">
        <f t="shared" si="3"/>
        <v>68</v>
      </c>
      <c r="Z28" s="366">
        <v>0</v>
      </c>
      <c r="AA28" s="366">
        <f t="shared" si="4"/>
        <v>68</v>
      </c>
    </row>
    <row r="29" spans="2:27" ht="12.75">
      <c r="B29" s="489"/>
      <c r="C29" s="542"/>
      <c r="D29" s="632" t="s">
        <v>23</v>
      </c>
      <c r="E29" s="632" t="s">
        <v>17</v>
      </c>
      <c r="F29" s="9" t="s">
        <v>22</v>
      </c>
      <c r="G29" s="436"/>
      <c r="H29" s="541" t="s">
        <v>818</v>
      </c>
      <c r="I29" s="632"/>
      <c r="J29" s="9">
        <v>2</v>
      </c>
      <c r="K29" s="10">
        <f t="shared" si="0"/>
        <v>46</v>
      </c>
      <c r="L29" s="633" t="s">
        <v>853</v>
      </c>
      <c r="M29" s="633"/>
      <c r="O29" s="60">
        <v>0</v>
      </c>
      <c r="P29" s="327">
        <f t="shared" si="1"/>
        <v>0</v>
      </c>
      <c r="R29" s="322">
        <v>5</v>
      </c>
      <c r="S29" s="322">
        <v>5</v>
      </c>
      <c r="T29" s="322">
        <v>10</v>
      </c>
      <c r="U29" s="322"/>
      <c r="V29" s="322">
        <v>3</v>
      </c>
      <c r="W29" s="322"/>
      <c r="X29" s="322">
        <f t="shared" si="2"/>
        <v>23</v>
      </c>
      <c r="Y29" s="366">
        <f t="shared" si="3"/>
        <v>46</v>
      </c>
      <c r="Z29" s="366">
        <v>0</v>
      </c>
      <c r="AA29" s="366">
        <f t="shared" si="4"/>
        <v>46</v>
      </c>
    </row>
    <row r="30" spans="2:27" ht="12.75">
      <c r="B30" s="489"/>
      <c r="C30" s="542"/>
      <c r="D30" s="632"/>
      <c r="E30" s="632"/>
      <c r="F30" s="9" t="s">
        <v>21</v>
      </c>
      <c r="G30" s="480"/>
      <c r="H30" s="543"/>
      <c r="I30" s="632"/>
      <c r="J30" s="9">
        <v>2</v>
      </c>
      <c r="K30" s="10">
        <f t="shared" si="0"/>
        <v>36</v>
      </c>
      <c r="L30" s="633"/>
      <c r="M30" s="633"/>
      <c r="O30" s="60">
        <v>0</v>
      </c>
      <c r="P30" s="327">
        <f t="shared" si="1"/>
        <v>0</v>
      </c>
      <c r="R30" s="322">
        <v>5</v>
      </c>
      <c r="S30" s="322">
        <v>5</v>
      </c>
      <c r="T30" s="322">
        <v>5</v>
      </c>
      <c r="U30" s="322"/>
      <c r="V30" s="322">
        <v>3</v>
      </c>
      <c r="W30" s="322"/>
      <c r="X30" s="322">
        <f t="shared" si="2"/>
        <v>18</v>
      </c>
      <c r="Y30" s="366">
        <f t="shared" si="3"/>
        <v>36</v>
      </c>
      <c r="Z30" s="366">
        <v>0</v>
      </c>
      <c r="AA30" s="366">
        <f t="shared" si="4"/>
        <v>36</v>
      </c>
    </row>
    <row r="31" spans="2:27" ht="24" customHeight="1">
      <c r="B31" s="490"/>
      <c r="C31" s="542"/>
      <c r="D31" s="9" t="s">
        <v>44</v>
      </c>
      <c r="E31" s="9" t="s">
        <v>49</v>
      </c>
      <c r="F31" s="9" t="s">
        <v>20</v>
      </c>
      <c r="G31" s="9" t="s">
        <v>173</v>
      </c>
      <c r="H31" s="9"/>
      <c r="I31" s="9"/>
      <c r="J31" s="9">
        <v>4</v>
      </c>
      <c r="K31" s="10">
        <f t="shared" si="0"/>
        <v>32</v>
      </c>
      <c r="L31" s="633" t="s">
        <v>853</v>
      </c>
      <c r="M31" s="633"/>
      <c r="O31" s="60">
        <v>0</v>
      </c>
      <c r="P31" s="327">
        <f aca="true" t="shared" si="5" ref="P31:P39">O31*K31</f>
        <v>0</v>
      </c>
      <c r="R31" s="322">
        <v>5</v>
      </c>
      <c r="S31" s="322"/>
      <c r="T31" s="322"/>
      <c r="U31" s="322">
        <v>3</v>
      </c>
      <c r="V31" s="322"/>
      <c r="W31" s="322"/>
      <c r="X31" s="322">
        <f t="shared" si="2"/>
        <v>8</v>
      </c>
      <c r="Y31" s="366">
        <f t="shared" si="3"/>
        <v>32</v>
      </c>
      <c r="Z31" s="366">
        <v>0</v>
      </c>
      <c r="AA31" s="366">
        <f t="shared" si="4"/>
        <v>32</v>
      </c>
    </row>
    <row r="32" spans="2:27" ht="12" customHeight="1">
      <c r="B32" s="488" t="s">
        <v>856</v>
      </c>
      <c r="C32" s="542"/>
      <c r="D32" s="9" t="s">
        <v>23</v>
      </c>
      <c r="E32" s="53" t="s">
        <v>16</v>
      </c>
      <c r="F32" s="53" t="s">
        <v>19</v>
      </c>
      <c r="G32" s="53"/>
      <c r="H32" s="53"/>
      <c r="I32" s="53"/>
      <c r="J32" s="9">
        <v>4</v>
      </c>
      <c r="K32" s="10">
        <f t="shared" si="0"/>
        <v>40</v>
      </c>
      <c r="L32" s="457" t="s">
        <v>93</v>
      </c>
      <c r="M32" s="457"/>
      <c r="O32" s="60">
        <v>0</v>
      </c>
      <c r="P32" s="327">
        <f t="shared" si="5"/>
        <v>0</v>
      </c>
      <c r="R32" s="322">
        <v>10</v>
      </c>
      <c r="S32" s="322">
        <v>2</v>
      </c>
      <c r="T32" s="322">
        <v>-2</v>
      </c>
      <c r="U32" s="322"/>
      <c r="V32" s="322"/>
      <c r="W32" s="322"/>
      <c r="X32" s="322">
        <f t="shared" si="2"/>
        <v>10</v>
      </c>
      <c r="Y32" s="366">
        <f t="shared" si="3"/>
        <v>40</v>
      </c>
      <c r="Z32" s="366">
        <v>0</v>
      </c>
      <c r="AA32" s="366">
        <f t="shared" si="4"/>
        <v>40</v>
      </c>
    </row>
    <row r="33" spans="2:27" ht="25.5">
      <c r="B33" s="489"/>
      <c r="C33" s="542"/>
      <c r="D33" s="9" t="s">
        <v>23</v>
      </c>
      <c r="E33" s="9" t="s">
        <v>16</v>
      </c>
      <c r="F33" s="9" t="s">
        <v>19</v>
      </c>
      <c r="G33" s="53"/>
      <c r="H33" s="182" t="s">
        <v>818</v>
      </c>
      <c r="I33" s="182"/>
      <c r="J33" s="53">
        <v>2</v>
      </c>
      <c r="K33" s="10">
        <f t="shared" si="0"/>
        <v>16</v>
      </c>
      <c r="L33" s="633" t="s">
        <v>853</v>
      </c>
      <c r="M33" s="633"/>
      <c r="O33" s="60">
        <v>0</v>
      </c>
      <c r="P33" s="327">
        <f t="shared" si="5"/>
        <v>0</v>
      </c>
      <c r="R33" s="322">
        <v>5</v>
      </c>
      <c r="S33" s="322">
        <v>2</v>
      </c>
      <c r="T33" s="322">
        <v>-2</v>
      </c>
      <c r="U33" s="322"/>
      <c r="V33" s="322">
        <v>3</v>
      </c>
      <c r="W33" s="322"/>
      <c r="X33" s="322">
        <f t="shared" si="2"/>
        <v>8</v>
      </c>
      <c r="Y33" s="366">
        <f t="shared" si="3"/>
        <v>16</v>
      </c>
      <c r="Z33" s="366">
        <v>0</v>
      </c>
      <c r="AA33" s="366">
        <f t="shared" si="4"/>
        <v>16</v>
      </c>
    </row>
    <row r="34" spans="2:27" ht="12.75">
      <c r="B34" s="490"/>
      <c r="C34" s="543"/>
      <c r="D34" s="9" t="s">
        <v>44</v>
      </c>
      <c r="E34" s="9" t="s">
        <v>49</v>
      </c>
      <c r="F34" s="9" t="s">
        <v>19</v>
      </c>
      <c r="G34" s="9" t="s">
        <v>173</v>
      </c>
      <c r="H34" s="9"/>
      <c r="I34" s="9"/>
      <c r="J34" s="9">
        <v>4</v>
      </c>
      <c r="K34" s="10">
        <f t="shared" si="0"/>
        <v>24</v>
      </c>
      <c r="L34" s="633" t="s">
        <v>853</v>
      </c>
      <c r="M34" s="633"/>
      <c r="O34" s="60">
        <v>0</v>
      </c>
      <c r="P34" s="327">
        <f t="shared" si="5"/>
        <v>0</v>
      </c>
      <c r="R34" s="322">
        <v>5</v>
      </c>
      <c r="S34" s="322"/>
      <c r="T34" s="322">
        <v>-2</v>
      </c>
      <c r="U34" s="322">
        <v>3</v>
      </c>
      <c r="V34" s="322"/>
      <c r="W34" s="322"/>
      <c r="X34" s="322">
        <f t="shared" si="2"/>
        <v>6</v>
      </c>
      <c r="Y34" s="366">
        <f t="shared" si="3"/>
        <v>24</v>
      </c>
      <c r="Z34" s="366">
        <v>0</v>
      </c>
      <c r="AA34" s="366">
        <f t="shared" si="4"/>
        <v>24</v>
      </c>
    </row>
    <row r="35" spans="2:27" ht="12.75">
      <c r="B35" s="15" t="s">
        <v>273</v>
      </c>
      <c r="C35" s="95"/>
      <c r="D35" s="16"/>
      <c r="E35" s="16"/>
      <c r="F35" s="16"/>
      <c r="G35" s="16"/>
      <c r="H35" s="16"/>
      <c r="I35" s="16"/>
      <c r="J35" s="17"/>
      <c r="K35" s="47"/>
      <c r="L35" s="47"/>
      <c r="M35" s="201"/>
      <c r="R35" s="323"/>
      <c r="S35" s="324"/>
      <c r="T35" s="324"/>
      <c r="U35" s="324"/>
      <c r="V35" s="324"/>
      <c r="W35" s="324"/>
      <c r="X35" s="325"/>
      <c r="Y35" s="367"/>
      <c r="Z35" s="367"/>
      <c r="AA35" s="372"/>
    </row>
    <row r="36" spans="2:27" ht="12" customHeight="1">
      <c r="B36" s="59" t="s">
        <v>857</v>
      </c>
      <c r="C36" s="634" t="s">
        <v>555</v>
      </c>
      <c r="D36" s="9" t="s">
        <v>44</v>
      </c>
      <c r="E36" s="9" t="s">
        <v>49</v>
      </c>
      <c r="F36" s="9" t="s">
        <v>20</v>
      </c>
      <c r="G36" s="9" t="s">
        <v>50</v>
      </c>
      <c r="H36" s="9"/>
      <c r="I36" s="9"/>
      <c r="J36" s="9">
        <v>4</v>
      </c>
      <c r="K36" s="10">
        <f>AA36</f>
        <v>32</v>
      </c>
      <c r="L36" s="457" t="s">
        <v>42</v>
      </c>
      <c r="M36" s="457"/>
      <c r="O36" s="60">
        <v>0</v>
      </c>
      <c r="P36" s="327">
        <f t="shared" si="5"/>
        <v>0</v>
      </c>
      <c r="R36" s="322">
        <v>5</v>
      </c>
      <c r="S36" s="322"/>
      <c r="T36" s="322"/>
      <c r="U36" s="322">
        <v>3</v>
      </c>
      <c r="V36" s="322"/>
      <c r="W36" s="322"/>
      <c r="X36" s="322">
        <f>SUM(R36:W36)</f>
        <v>8</v>
      </c>
      <c r="Y36" s="366">
        <f>X36*J36</f>
        <v>32</v>
      </c>
      <c r="Z36" s="366">
        <v>0</v>
      </c>
      <c r="AA36" s="366">
        <f t="shared" si="4"/>
        <v>32</v>
      </c>
    </row>
    <row r="37" spans="2:27" ht="12.75">
      <c r="B37" s="33" t="s">
        <v>858</v>
      </c>
      <c r="C37" s="634"/>
      <c r="D37" s="9" t="s">
        <v>23</v>
      </c>
      <c r="E37" s="9" t="s">
        <v>16</v>
      </c>
      <c r="F37" s="9" t="s">
        <v>19</v>
      </c>
      <c r="G37" s="9"/>
      <c r="H37" s="9"/>
      <c r="I37" s="9"/>
      <c r="J37" s="9">
        <v>4</v>
      </c>
      <c r="K37" s="10">
        <f>AA37</f>
        <v>28</v>
      </c>
      <c r="L37" s="457" t="s">
        <v>42</v>
      </c>
      <c r="M37" s="457"/>
      <c r="O37" s="60">
        <v>0</v>
      </c>
      <c r="P37" s="327">
        <f t="shared" si="5"/>
        <v>0</v>
      </c>
      <c r="R37" s="322">
        <v>5</v>
      </c>
      <c r="S37" s="322">
        <v>2</v>
      </c>
      <c r="T37" s="322"/>
      <c r="U37" s="322"/>
      <c r="V37" s="322"/>
      <c r="W37" s="322"/>
      <c r="X37" s="322">
        <f>SUM(R37:W37)</f>
        <v>7</v>
      </c>
      <c r="Y37" s="366">
        <f>X37*J37</f>
        <v>28</v>
      </c>
      <c r="Z37" s="366">
        <v>0</v>
      </c>
      <c r="AA37" s="366">
        <f t="shared" si="4"/>
        <v>28</v>
      </c>
    </row>
    <row r="38" spans="2:27" ht="18" customHeight="1">
      <c r="B38" s="438" t="s">
        <v>859</v>
      </c>
      <c r="C38" s="634"/>
      <c r="D38" s="632" t="s">
        <v>268</v>
      </c>
      <c r="E38" s="632" t="s">
        <v>16</v>
      </c>
      <c r="F38" s="9" t="s">
        <v>20</v>
      </c>
      <c r="G38" s="9"/>
      <c r="H38" s="9"/>
      <c r="I38" s="9"/>
      <c r="J38" s="9">
        <v>4</v>
      </c>
      <c r="K38" s="10">
        <f>AA38</f>
        <v>28</v>
      </c>
      <c r="L38" s="457" t="s">
        <v>60</v>
      </c>
      <c r="M38" s="457"/>
      <c r="O38" s="60">
        <v>0</v>
      </c>
      <c r="P38" s="327">
        <f t="shared" si="5"/>
        <v>0</v>
      </c>
      <c r="R38" s="322">
        <v>5</v>
      </c>
      <c r="S38" s="322">
        <v>2</v>
      </c>
      <c r="T38" s="322"/>
      <c r="U38" s="322"/>
      <c r="V38" s="322"/>
      <c r="W38" s="322"/>
      <c r="X38" s="322">
        <f>SUM(R38:W38)</f>
        <v>7</v>
      </c>
      <c r="Y38" s="366">
        <f>X38*J38</f>
        <v>28</v>
      </c>
      <c r="Z38" s="366">
        <v>0</v>
      </c>
      <c r="AA38" s="366">
        <f t="shared" si="4"/>
        <v>28</v>
      </c>
    </row>
    <row r="39" spans="2:27" ht="18" customHeight="1">
      <c r="B39" s="438"/>
      <c r="C39" s="634"/>
      <c r="D39" s="632"/>
      <c r="E39" s="632"/>
      <c r="F39" s="9" t="s">
        <v>19</v>
      </c>
      <c r="G39" s="9"/>
      <c r="H39" s="9"/>
      <c r="I39" s="9"/>
      <c r="J39" s="9">
        <v>4</v>
      </c>
      <c r="K39" s="10">
        <f>AA39</f>
        <v>20</v>
      </c>
      <c r="L39" s="457"/>
      <c r="M39" s="457"/>
      <c r="O39" s="60">
        <v>0</v>
      </c>
      <c r="P39" s="327">
        <f t="shared" si="5"/>
        <v>0</v>
      </c>
      <c r="R39" s="322">
        <v>5</v>
      </c>
      <c r="S39" s="322">
        <v>2</v>
      </c>
      <c r="T39" s="322">
        <v>-2</v>
      </c>
      <c r="U39" s="322"/>
      <c r="V39" s="322"/>
      <c r="W39" s="322"/>
      <c r="X39" s="322">
        <f>SUM(R39:W39)</f>
        <v>5</v>
      </c>
      <c r="Y39" s="366">
        <f>X39*J39</f>
        <v>20</v>
      </c>
      <c r="Z39" s="366">
        <v>0</v>
      </c>
      <c r="AA39" s="366">
        <f t="shared" si="4"/>
        <v>20</v>
      </c>
    </row>
    <row r="40" spans="2:13" ht="12.75">
      <c r="B40" s="102" t="s">
        <v>72</v>
      </c>
      <c r="C40" s="103"/>
      <c r="D40" s="103"/>
      <c r="E40" s="103"/>
      <c r="F40" s="103"/>
      <c r="G40" s="103"/>
      <c r="H40" s="103"/>
      <c r="I40" s="103"/>
      <c r="J40" s="103"/>
      <c r="K40" s="111"/>
      <c r="L40" s="103"/>
      <c r="M40" s="203"/>
    </row>
    <row r="41" spans="2:16" ht="12.75">
      <c r="B41" s="21" t="s">
        <v>860</v>
      </c>
      <c r="C41" s="22"/>
      <c r="D41" s="22"/>
      <c r="E41" s="22"/>
      <c r="F41" s="22"/>
      <c r="G41" s="22"/>
      <c r="H41" s="22"/>
      <c r="I41" s="22"/>
      <c r="J41" s="22"/>
      <c r="K41" s="336"/>
      <c r="L41" s="22"/>
      <c r="M41" s="23"/>
      <c r="O41" s="200">
        <f>SUM(O5:O40)</f>
        <v>1</v>
      </c>
      <c r="P41" s="332">
        <f>SUM(P5:P40)</f>
        <v>0</v>
      </c>
    </row>
    <row r="42" spans="2:13" ht="12.75">
      <c r="B42" s="21" t="s">
        <v>861</v>
      </c>
      <c r="C42" s="22"/>
      <c r="D42" s="22"/>
      <c r="E42" s="22"/>
      <c r="F42" s="22"/>
      <c r="G42" s="22"/>
      <c r="H42" s="22"/>
      <c r="I42" s="22"/>
      <c r="J42" s="22"/>
      <c r="K42" s="336"/>
      <c r="L42" s="22"/>
      <c r="M42" s="23"/>
    </row>
    <row r="43" spans="2:13" ht="12.75">
      <c r="B43" s="21" t="s">
        <v>862</v>
      </c>
      <c r="C43" s="22"/>
      <c r="D43" s="22"/>
      <c r="E43" s="22"/>
      <c r="F43" s="22"/>
      <c r="G43" s="22"/>
      <c r="H43" s="22"/>
      <c r="I43" s="22"/>
      <c r="J43" s="22"/>
      <c r="K43" s="336"/>
      <c r="L43" s="22"/>
      <c r="M43" s="23"/>
    </row>
    <row r="44" spans="2:13" ht="12.75">
      <c r="B44" s="21" t="s">
        <v>863</v>
      </c>
      <c r="C44" s="22"/>
      <c r="D44" s="22"/>
      <c r="E44" s="22"/>
      <c r="F44" s="22"/>
      <c r="G44" s="22"/>
      <c r="H44" s="22"/>
      <c r="I44" s="22"/>
      <c r="J44" s="22"/>
      <c r="K44" s="336"/>
      <c r="L44" s="22"/>
      <c r="M44" s="23"/>
    </row>
    <row r="45" spans="2:13" ht="12.75">
      <c r="B45" s="24" t="s">
        <v>864</v>
      </c>
      <c r="C45" s="25"/>
      <c r="D45" s="25"/>
      <c r="E45" s="25"/>
      <c r="F45" s="25"/>
      <c r="G45" s="25"/>
      <c r="H45" s="25"/>
      <c r="I45" s="25"/>
      <c r="J45" s="25"/>
      <c r="K45" s="337"/>
      <c r="L45" s="25"/>
      <c r="M45" s="26"/>
    </row>
    <row r="46" ht="10.5" customHeight="1"/>
    <row r="47" ht="10.5" customHeight="1">
      <c r="B47" s="123" t="s">
        <v>865</v>
      </c>
    </row>
    <row r="48" ht="10.5" customHeight="1">
      <c r="B48" s="123" t="s">
        <v>866</v>
      </c>
    </row>
    <row r="49" ht="10.5" customHeight="1">
      <c r="B49" s="123" t="s">
        <v>867</v>
      </c>
    </row>
    <row r="50" ht="12.75">
      <c r="B50" s="186" t="s">
        <v>868</v>
      </c>
    </row>
    <row r="51" ht="12.75">
      <c r="B51" s="187" t="s">
        <v>869</v>
      </c>
    </row>
    <row r="52" ht="12" customHeight="1">
      <c r="B52" s="123" t="s">
        <v>870</v>
      </c>
    </row>
    <row r="53" ht="12.75">
      <c r="B53" s="123" t="s">
        <v>871</v>
      </c>
    </row>
    <row r="54" ht="12.75">
      <c r="B54" s="123" t="s">
        <v>872</v>
      </c>
    </row>
    <row r="55" ht="12.75">
      <c r="B55" s="123" t="s">
        <v>873</v>
      </c>
    </row>
    <row r="56" ht="12.75">
      <c r="B56" s="123" t="s">
        <v>874</v>
      </c>
    </row>
    <row r="59" ht="12" customHeight="1"/>
  </sheetData>
  <sheetProtection/>
  <mergeCells count="78">
    <mergeCell ref="L38:M39"/>
    <mergeCell ref="B32:B34"/>
    <mergeCell ref="L32:M32"/>
    <mergeCell ref="L33:M33"/>
    <mergeCell ref="L34:M34"/>
    <mergeCell ref="C36:C39"/>
    <mergeCell ref="L36:M36"/>
    <mergeCell ref="L37:M37"/>
    <mergeCell ref="B38:B39"/>
    <mergeCell ref="D38:D39"/>
    <mergeCell ref="E38:E39"/>
    <mergeCell ref="L26:M26"/>
    <mergeCell ref="B27:B31"/>
    <mergeCell ref="D27:D28"/>
    <mergeCell ref="D29:D30"/>
    <mergeCell ref="E29:E30"/>
    <mergeCell ref="L27:M28"/>
    <mergeCell ref="H29:H30"/>
    <mergeCell ref="L29:M30"/>
    <mergeCell ref="L31:M31"/>
    <mergeCell ref="L18:M21"/>
    <mergeCell ref="B22:B23"/>
    <mergeCell ref="C22:C34"/>
    <mergeCell ref="D22:D23"/>
    <mergeCell ref="G29:G30"/>
    <mergeCell ref="B24:B25"/>
    <mergeCell ref="D24:D25"/>
    <mergeCell ref="L22:M23"/>
    <mergeCell ref="L24:M25"/>
    <mergeCell ref="E24:E25"/>
    <mergeCell ref="L10:M11"/>
    <mergeCell ref="L12:M12"/>
    <mergeCell ref="B13:B14"/>
    <mergeCell ref="D13:D14"/>
    <mergeCell ref="M13:M14"/>
    <mergeCell ref="L15:M17"/>
    <mergeCell ref="B10:B11"/>
    <mergeCell ref="C10:C21"/>
    <mergeCell ref="D10:D11"/>
    <mergeCell ref="E10:E11"/>
    <mergeCell ref="B15:B17"/>
    <mergeCell ref="D15:D16"/>
    <mergeCell ref="B18:B21"/>
    <mergeCell ref="D18:D21"/>
    <mergeCell ref="E18:E21"/>
    <mergeCell ref="K3:K4"/>
    <mergeCell ref="B6:C6"/>
    <mergeCell ref="B3:C4"/>
    <mergeCell ref="L3:M4"/>
    <mergeCell ref="R3:R4"/>
    <mergeCell ref="S3:S4"/>
    <mergeCell ref="D8:D9"/>
    <mergeCell ref="L8:M9"/>
    <mergeCell ref="I29:I30"/>
    <mergeCell ref="J3:J4"/>
    <mergeCell ref="P3:P4"/>
    <mergeCell ref="D3:D4"/>
    <mergeCell ref="E3:E4"/>
    <mergeCell ref="O2:P2"/>
    <mergeCell ref="F3:F4"/>
    <mergeCell ref="G3:G4"/>
    <mergeCell ref="H3:I3"/>
    <mergeCell ref="B8:C9"/>
    <mergeCell ref="B2:M2"/>
    <mergeCell ref="B5:C5"/>
    <mergeCell ref="O3:O4"/>
    <mergeCell ref="L5:M5"/>
    <mergeCell ref="L6:M6"/>
    <mergeCell ref="Y2:AA2"/>
    <mergeCell ref="Y3:Y4"/>
    <mergeCell ref="Z3:Z4"/>
    <mergeCell ref="AA3:AA4"/>
    <mergeCell ref="T3:T4"/>
    <mergeCell ref="U3:U4"/>
    <mergeCell ref="V3:V4"/>
    <mergeCell ref="W3:W4"/>
    <mergeCell ref="R2:X2"/>
    <mergeCell ref="X3:X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A2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10.8515625" style="0" customWidth="1"/>
    <col min="10" max="10" width="8.8515625" style="0" customWidth="1"/>
    <col min="11" max="11" width="8.8515625" style="43" customWidth="1"/>
    <col min="12" max="12" width="6.421875" style="0" customWidth="1"/>
    <col min="13" max="13" width="7.421875" style="0" customWidth="1"/>
    <col min="14" max="14" width="2.00390625" style="0" customWidth="1"/>
    <col min="15" max="15" width="8.8515625" style="0" customWidth="1"/>
    <col min="16" max="16" width="8.8515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140625" style="43" customWidth="1"/>
    <col min="21" max="23" width="8.421875" style="43" customWidth="1"/>
    <col min="24" max="25" width="8.8515625" style="43" customWidth="1"/>
  </cols>
  <sheetData>
    <row r="1" ht="8.25" customHeight="1"/>
    <row r="2" spans="2:27" ht="15.75">
      <c r="B2" s="506" t="s">
        <v>944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201"/>
      <c r="R7" s="323"/>
      <c r="S7" s="324"/>
      <c r="T7" s="324"/>
      <c r="U7" s="324"/>
      <c r="V7" s="324"/>
      <c r="W7" s="324"/>
      <c r="X7" s="325"/>
      <c r="Y7" s="375"/>
      <c r="Z7" s="367"/>
      <c r="AA7" s="372"/>
    </row>
    <row r="8" spans="2:27" ht="12" customHeight="1">
      <c r="B8" s="438" t="s">
        <v>28</v>
      </c>
      <c r="C8" s="634" t="s">
        <v>936</v>
      </c>
      <c r="D8" s="436" t="s">
        <v>137</v>
      </c>
      <c r="E8" s="9" t="s">
        <v>17</v>
      </c>
      <c r="F8" s="9" t="s">
        <v>21</v>
      </c>
      <c r="G8" s="9"/>
      <c r="H8" s="9"/>
      <c r="I8" s="9"/>
      <c r="J8" s="9">
        <v>4</v>
      </c>
      <c r="K8" s="10">
        <f aca="true" t="shared" si="0" ref="K8:K17">AA8</f>
        <v>80</v>
      </c>
      <c r="L8" s="635" t="s">
        <v>81</v>
      </c>
      <c r="M8" s="635" t="s">
        <v>53</v>
      </c>
      <c r="O8" s="60">
        <v>0</v>
      </c>
      <c r="P8" s="327">
        <f aca="true" t="shared" si="1" ref="P8:P17">O8*K8</f>
        <v>0</v>
      </c>
      <c r="R8" s="322">
        <v>10</v>
      </c>
      <c r="S8" s="322">
        <v>5</v>
      </c>
      <c r="T8" s="322">
        <v>5</v>
      </c>
      <c r="U8" s="322"/>
      <c r="V8" s="322"/>
      <c r="W8" s="322"/>
      <c r="X8" s="322">
        <f aca="true" t="shared" si="2" ref="X8:X17">SUM(R8:W8)</f>
        <v>20</v>
      </c>
      <c r="Y8" s="366">
        <f aca="true" t="shared" si="3" ref="Y8:Y17">X8*J8</f>
        <v>80</v>
      </c>
      <c r="Z8" s="366">
        <v>0</v>
      </c>
      <c r="AA8" s="366">
        <f aca="true" t="shared" si="4" ref="AA8:AA17">Y8+Z8</f>
        <v>80</v>
      </c>
    </row>
    <row r="9" spans="2:27" ht="12.75">
      <c r="B9" s="438"/>
      <c r="C9" s="634"/>
      <c r="D9" s="437"/>
      <c r="E9" s="9" t="s">
        <v>16</v>
      </c>
      <c r="F9" s="9" t="s">
        <v>21</v>
      </c>
      <c r="G9" s="9"/>
      <c r="H9" s="9"/>
      <c r="I9" s="9"/>
      <c r="J9" s="9">
        <v>4</v>
      </c>
      <c r="K9" s="10">
        <f t="shared" si="0"/>
        <v>68</v>
      </c>
      <c r="L9" s="635"/>
      <c r="M9" s="635"/>
      <c r="O9" s="60">
        <v>0</v>
      </c>
      <c r="P9" s="327">
        <f t="shared" si="1"/>
        <v>0</v>
      </c>
      <c r="R9" s="322">
        <v>10</v>
      </c>
      <c r="S9" s="322">
        <v>2</v>
      </c>
      <c r="T9" s="322">
        <v>5</v>
      </c>
      <c r="U9" s="322"/>
      <c r="V9" s="322"/>
      <c r="W9" s="322"/>
      <c r="X9" s="322">
        <f t="shared" si="2"/>
        <v>17</v>
      </c>
      <c r="Y9" s="366">
        <f t="shared" si="3"/>
        <v>68</v>
      </c>
      <c r="Z9" s="366">
        <v>0</v>
      </c>
      <c r="AA9" s="366">
        <f t="shared" si="4"/>
        <v>68</v>
      </c>
    </row>
    <row r="10" spans="2:27" ht="12.75">
      <c r="B10" s="438"/>
      <c r="C10" s="634"/>
      <c r="D10" s="437"/>
      <c r="E10" s="436" t="s">
        <v>49</v>
      </c>
      <c r="F10" s="9" t="s">
        <v>21</v>
      </c>
      <c r="G10" s="9"/>
      <c r="H10" s="9"/>
      <c r="I10" s="9"/>
      <c r="J10" s="9">
        <v>4</v>
      </c>
      <c r="K10" s="10">
        <f t="shared" si="0"/>
        <v>60</v>
      </c>
      <c r="L10" s="635" t="s">
        <v>450</v>
      </c>
      <c r="M10" s="635"/>
      <c r="O10" s="60">
        <v>0</v>
      </c>
      <c r="P10" s="327">
        <f t="shared" si="1"/>
        <v>0</v>
      </c>
      <c r="R10" s="322">
        <v>10</v>
      </c>
      <c r="S10" s="322"/>
      <c r="T10" s="322">
        <v>5</v>
      </c>
      <c r="U10" s="322"/>
      <c r="V10" s="322"/>
      <c r="W10" s="322"/>
      <c r="X10" s="322">
        <f t="shared" si="2"/>
        <v>15</v>
      </c>
      <c r="Y10" s="366">
        <f t="shared" si="3"/>
        <v>60</v>
      </c>
      <c r="Z10" s="366">
        <v>0</v>
      </c>
      <c r="AA10" s="366">
        <f t="shared" si="4"/>
        <v>60</v>
      </c>
    </row>
    <row r="11" spans="2:27" ht="12.75">
      <c r="B11" s="438"/>
      <c r="C11" s="634"/>
      <c r="D11" s="480"/>
      <c r="E11" s="480"/>
      <c r="F11" s="9" t="s">
        <v>20</v>
      </c>
      <c r="G11" s="9"/>
      <c r="H11" s="9"/>
      <c r="I11" s="9"/>
      <c r="J11" s="9">
        <v>4</v>
      </c>
      <c r="K11" s="10">
        <f t="shared" si="0"/>
        <v>40</v>
      </c>
      <c r="L11" s="635"/>
      <c r="M11" s="635"/>
      <c r="O11" s="60">
        <v>0</v>
      </c>
      <c r="P11" s="327">
        <f t="shared" si="1"/>
        <v>0</v>
      </c>
      <c r="R11" s="322">
        <v>10</v>
      </c>
      <c r="S11" s="322"/>
      <c r="T11" s="322"/>
      <c r="U11" s="322"/>
      <c r="V11" s="322"/>
      <c r="W11" s="322"/>
      <c r="X11" s="322">
        <f t="shared" si="2"/>
        <v>10</v>
      </c>
      <c r="Y11" s="366">
        <f t="shared" si="3"/>
        <v>40</v>
      </c>
      <c r="Z11" s="366">
        <v>0</v>
      </c>
      <c r="AA11" s="366">
        <f t="shared" si="4"/>
        <v>40</v>
      </c>
    </row>
    <row r="12" spans="2:27" ht="12" customHeight="1">
      <c r="B12" s="438"/>
      <c r="C12" s="634" t="s">
        <v>937</v>
      </c>
      <c r="D12" s="436" t="s">
        <v>137</v>
      </c>
      <c r="E12" s="436" t="s">
        <v>17</v>
      </c>
      <c r="F12" s="9" t="s">
        <v>21</v>
      </c>
      <c r="G12" s="9"/>
      <c r="H12" s="9"/>
      <c r="I12" s="9"/>
      <c r="J12" s="9">
        <v>4</v>
      </c>
      <c r="K12" s="10">
        <f t="shared" si="0"/>
        <v>80</v>
      </c>
      <c r="L12" s="449" t="s">
        <v>81</v>
      </c>
      <c r="M12" s="450"/>
      <c r="O12" s="60">
        <v>0</v>
      </c>
      <c r="P12" s="327">
        <f t="shared" si="1"/>
        <v>0</v>
      </c>
      <c r="R12" s="322">
        <v>10</v>
      </c>
      <c r="S12" s="322">
        <v>5</v>
      </c>
      <c r="T12" s="322">
        <v>5</v>
      </c>
      <c r="U12" s="322"/>
      <c r="V12" s="322"/>
      <c r="W12" s="322"/>
      <c r="X12" s="322">
        <f t="shared" si="2"/>
        <v>20</v>
      </c>
      <c r="Y12" s="366">
        <f t="shared" si="3"/>
        <v>80</v>
      </c>
      <c r="Z12" s="366">
        <v>0</v>
      </c>
      <c r="AA12" s="366">
        <f t="shared" si="4"/>
        <v>80</v>
      </c>
    </row>
    <row r="13" spans="2:27" ht="12.75">
      <c r="B13" s="438"/>
      <c r="C13" s="634"/>
      <c r="D13" s="437"/>
      <c r="E13" s="480"/>
      <c r="F13" s="9" t="s">
        <v>20</v>
      </c>
      <c r="G13" s="9"/>
      <c r="H13" s="9"/>
      <c r="I13" s="9"/>
      <c r="J13" s="9">
        <v>4</v>
      </c>
      <c r="K13" s="10">
        <f t="shared" si="0"/>
        <v>60</v>
      </c>
      <c r="L13" s="581"/>
      <c r="M13" s="582"/>
      <c r="O13" s="60">
        <v>0</v>
      </c>
      <c r="P13" s="327">
        <f t="shared" si="1"/>
        <v>0</v>
      </c>
      <c r="R13" s="322">
        <v>10</v>
      </c>
      <c r="S13" s="322">
        <v>5</v>
      </c>
      <c r="T13" s="322"/>
      <c r="U13" s="322"/>
      <c r="V13" s="322"/>
      <c r="W13" s="322"/>
      <c r="X13" s="322">
        <f t="shared" si="2"/>
        <v>15</v>
      </c>
      <c r="Y13" s="366">
        <f t="shared" si="3"/>
        <v>60</v>
      </c>
      <c r="Z13" s="366">
        <v>0</v>
      </c>
      <c r="AA13" s="366">
        <f t="shared" si="4"/>
        <v>60</v>
      </c>
    </row>
    <row r="14" spans="2:27" ht="12.75">
      <c r="B14" s="438"/>
      <c r="C14" s="634"/>
      <c r="D14" s="437"/>
      <c r="E14" s="436" t="s">
        <v>16</v>
      </c>
      <c r="F14" s="9" t="s">
        <v>21</v>
      </c>
      <c r="G14" s="9"/>
      <c r="H14" s="9"/>
      <c r="I14" s="9"/>
      <c r="J14" s="9">
        <v>4</v>
      </c>
      <c r="K14" s="10">
        <f t="shared" si="0"/>
        <v>68</v>
      </c>
      <c r="L14" s="581"/>
      <c r="M14" s="582"/>
      <c r="O14" s="60">
        <v>0</v>
      </c>
      <c r="P14" s="327">
        <f t="shared" si="1"/>
        <v>0</v>
      </c>
      <c r="R14" s="322">
        <v>10</v>
      </c>
      <c r="S14" s="322">
        <v>2</v>
      </c>
      <c r="T14" s="322">
        <v>5</v>
      </c>
      <c r="U14" s="322"/>
      <c r="V14" s="322"/>
      <c r="W14" s="322"/>
      <c r="X14" s="322">
        <f t="shared" si="2"/>
        <v>17</v>
      </c>
      <c r="Y14" s="366">
        <f t="shared" si="3"/>
        <v>68</v>
      </c>
      <c r="Z14" s="366">
        <v>0</v>
      </c>
      <c r="AA14" s="366">
        <f t="shared" si="4"/>
        <v>68</v>
      </c>
    </row>
    <row r="15" spans="2:27" ht="12.75">
      <c r="B15" s="438"/>
      <c r="C15" s="634"/>
      <c r="D15" s="480"/>
      <c r="E15" s="480"/>
      <c r="F15" s="9" t="s">
        <v>20</v>
      </c>
      <c r="G15" s="9"/>
      <c r="H15" s="9"/>
      <c r="I15" s="9"/>
      <c r="J15" s="9">
        <v>4</v>
      </c>
      <c r="K15" s="10">
        <f t="shared" si="0"/>
        <v>48</v>
      </c>
      <c r="L15" s="451"/>
      <c r="M15" s="452"/>
      <c r="O15" s="60">
        <v>0</v>
      </c>
      <c r="P15" s="327">
        <f t="shared" si="1"/>
        <v>0</v>
      </c>
      <c r="R15" s="322">
        <v>10</v>
      </c>
      <c r="S15" s="322">
        <v>2</v>
      </c>
      <c r="T15" s="322"/>
      <c r="U15" s="322"/>
      <c r="V15" s="322"/>
      <c r="W15" s="322"/>
      <c r="X15" s="322">
        <f t="shared" si="2"/>
        <v>12</v>
      </c>
      <c r="Y15" s="366">
        <f t="shared" si="3"/>
        <v>48</v>
      </c>
      <c r="Z15" s="366">
        <v>0</v>
      </c>
      <c r="AA15" s="366">
        <f t="shared" si="4"/>
        <v>48</v>
      </c>
    </row>
    <row r="16" spans="2:27" ht="12.75">
      <c r="B16" s="488" t="s">
        <v>115</v>
      </c>
      <c r="C16" s="13" t="s">
        <v>938</v>
      </c>
      <c r="D16" s="436" t="s">
        <v>268</v>
      </c>
      <c r="E16" s="9" t="s">
        <v>17</v>
      </c>
      <c r="F16" s="9" t="s">
        <v>20</v>
      </c>
      <c r="G16" s="9"/>
      <c r="H16" s="9"/>
      <c r="I16" s="9"/>
      <c r="J16" s="9">
        <v>4</v>
      </c>
      <c r="K16" s="10">
        <f t="shared" si="0"/>
        <v>40</v>
      </c>
      <c r="L16" s="100" t="s">
        <v>92</v>
      </c>
      <c r="M16" s="515" t="s">
        <v>939</v>
      </c>
      <c r="O16" s="60">
        <v>0</v>
      </c>
      <c r="P16" s="327">
        <f t="shared" si="1"/>
        <v>0</v>
      </c>
      <c r="R16" s="322">
        <v>5</v>
      </c>
      <c r="S16" s="322">
        <v>5</v>
      </c>
      <c r="T16" s="322"/>
      <c r="U16" s="322"/>
      <c r="V16" s="322"/>
      <c r="W16" s="322"/>
      <c r="X16" s="322">
        <f t="shared" si="2"/>
        <v>10</v>
      </c>
      <c r="Y16" s="366">
        <f t="shared" si="3"/>
        <v>40</v>
      </c>
      <c r="Z16" s="366">
        <v>0</v>
      </c>
      <c r="AA16" s="366">
        <f t="shared" si="4"/>
        <v>40</v>
      </c>
    </row>
    <row r="17" spans="2:27" ht="12.75">
      <c r="B17" s="490"/>
      <c r="C17" s="13" t="s">
        <v>190</v>
      </c>
      <c r="D17" s="480"/>
      <c r="E17" s="9" t="s">
        <v>16</v>
      </c>
      <c r="F17" s="9" t="s">
        <v>20</v>
      </c>
      <c r="G17" s="9"/>
      <c r="H17" s="9"/>
      <c r="I17" s="9"/>
      <c r="J17" s="9">
        <v>4</v>
      </c>
      <c r="K17" s="10">
        <f t="shared" si="0"/>
        <v>28</v>
      </c>
      <c r="L17" s="100" t="s">
        <v>940</v>
      </c>
      <c r="M17" s="517"/>
      <c r="O17" s="60">
        <v>0</v>
      </c>
      <c r="P17" s="327">
        <f t="shared" si="1"/>
        <v>0</v>
      </c>
      <c r="R17" s="322">
        <v>5</v>
      </c>
      <c r="S17" s="322">
        <v>2</v>
      </c>
      <c r="T17" s="322"/>
      <c r="U17" s="322"/>
      <c r="V17" s="322"/>
      <c r="W17" s="322"/>
      <c r="X17" s="322">
        <f t="shared" si="2"/>
        <v>7</v>
      </c>
      <c r="Y17" s="366">
        <f t="shared" si="3"/>
        <v>28</v>
      </c>
      <c r="Z17" s="366">
        <v>0</v>
      </c>
      <c r="AA17" s="366">
        <f t="shared" si="4"/>
        <v>28</v>
      </c>
    </row>
    <row r="18" spans="2:27" ht="12.75">
      <c r="B18" s="15" t="s">
        <v>273</v>
      </c>
      <c r="C18" s="95"/>
      <c r="D18" s="16"/>
      <c r="E18" s="16"/>
      <c r="F18" s="16"/>
      <c r="G18" s="16"/>
      <c r="H18" s="16"/>
      <c r="I18" s="16"/>
      <c r="J18" s="17"/>
      <c r="K18" s="47"/>
      <c r="L18" s="47"/>
      <c r="M18" s="201"/>
      <c r="R18" s="323"/>
      <c r="S18" s="324"/>
      <c r="T18" s="324"/>
      <c r="U18" s="324"/>
      <c r="V18" s="324"/>
      <c r="W18" s="324"/>
      <c r="X18" s="325"/>
      <c r="Y18" s="375"/>
      <c r="Z18" s="367"/>
      <c r="AA18" s="372"/>
    </row>
    <row r="19" spans="2:27" ht="12" customHeight="1">
      <c r="B19" s="445" t="s">
        <v>117</v>
      </c>
      <c r="C19" s="446"/>
      <c r="D19" s="498" t="s">
        <v>44</v>
      </c>
      <c r="E19" s="436" t="s">
        <v>49</v>
      </c>
      <c r="F19" s="9" t="s">
        <v>20</v>
      </c>
      <c r="G19" s="9" t="s">
        <v>50</v>
      </c>
      <c r="H19" s="9"/>
      <c r="I19" s="9"/>
      <c r="J19" s="9">
        <v>4</v>
      </c>
      <c r="K19" s="10">
        <f>AA19</f>
        <v>32</v>
      </c>
      <c r="L19" s="530" t="s">
        <v>92</v>
      </c>
      <c r="M19" s="531"/>
      <c r="O19" s="60">
        <v>0</v>
      </c>
      <c r="P19" s="327">
        <f>O19*K19</f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>SUM(R19:W19)</f>
        <v>8</v>
      </c>
      <c r="Y19" s="366">
        <f>X19*J19</f>
        <v>32</v>
      </c>
      <c r="Z19" s="366">
        <v>0</v>
      </c>
      <c r="AA19" s="366">
        <f>Y19+Z19</f>
        <v>32</v>
      </c>
    </row>
    <row r="20" spans="2:27" ht="12.75">
      <c r="B20" s="483"/>
      <c r="C20" s="484"/>
      <c r="D20" s="480"/>
      <c r="E20" s="480"/>
      <c r="F20" s="9" t="s">
        <v>19</v>
      </c>
      <c r="G20" s="9" t="s">
        <v>50</v>
      </c>
      <c r="H20" s="9"/>
      <c r="I20" s="9"/>
      <c r="J20" s="9">
        <v>4</v>
      </c>
      <c r="K20" s="10">
        <f>AA20</f>
        <v>22</v>
      </c>
      <c r="L20" s="534"/>
      <c r="M20" s="535"/>
      <c r="O20" s="60">
        <v>0</v>
      </c>
      <c r="P20" s="327">
        <f>O20*K20</f>
        <v>0</v>
      </c>
      <c r="R20" s="322">
        <v>5</v>
      </c>
      <c r="S20" s="322"/>
      <c r="T20" s="322">
        <v>-2.5</v>
      </c>
      <c r="U20" s="322">
        <v>3</v>
      </c>
      <c r="V20" s="322"/>
      <c r="W20" s="322"/>
      <c r="X20" s="322">
        <f>SUM(R20:W20)</f>
        <v>5.5</v>
      </c>
      <c r="Y20" s="366">
        <f>X20*J20</f>
        <v>22</v>
      </c>
      <c r="Z20" s="366">
        <v>0</v>
      </c>
      <c r="AA20" s="366">
        <f>Y20+Z20</f>
        <v>22</v>
      </c>
    </row>
    <row r="21" spans="2:27" ht="12.75">
      <c r="B21" s="52" t="s">
        <v>56</v>
      </c>
      <c r="C21" s="9" t="s">
        <v>913</v>
      </c>
      <c r="D21" s="9" t="s">
        <v>125</v>
      </c>
      <c r="E21" s="7"/>
      <c r="F21" s="7"/>
      <c r="G21" s="7"/>
      <c r="H21" s="7"/>
      <c r="I21" s="7"/>
      <c r="J21" s="10">
        <v>1</v>
      </c>
      <c r="K21" s="10">
        <f>AA21</f>
        <v>5</v>
      </c>
      <c r="L21" s="636" t="s">
        <v>245</v>
      </c>
      <c r="M21" s="637"/>
      <c r="O21" s="60">
        <v>0</v>
      </c>
      <c r="P21" s="327">
        <f>O21*K21</f>
        <v>0</v>
      </c>
      <c r="R21" s="322">
        <v>5</v>
      </c>
      <c r="S21" s="322"/>
      <c r="T21" s="322"/>
      <c r="U21" s="322"/>
      <c r="V21" s="322"/>
      <c r="W21" s="322"/>
      <c r="X21" s="322">
        <f>SUM(R21:W21)</f>
        <v>5</v>
      </c>
      <c r="Y21" s="366">
        <f>X21*J21</f>
        <v>5</v>
      </c>
      <c r="Z21" s="366">
        <v>0</v>
      </c>
      <c r="AA21" s="366">
        <f>Y21+Z21</f>
        <v>5</v>
      </c>
    </row>
    <row r="22" spans="2:13" ht="12.75">
      <c r="B22" s="102" t="s">
        <v>72</v>
      </c>
      <c r="C22" s="103"/>
      <c r="D22" s="103"/>
      <c r="E22" s="103"/>
      <c r="F22" s="103"/>
      <c r="G22" s="103"/>
      <c r="H22" s="103"/>
      <c r="I22" s="103"/>
      <c r="J22" s="103"/>
      <c r="K22" s="111"/>
      <c r="L22" s="103"/>
      <c r="M22" s="203"/>
    </row>
    <row r="23" spans="2:16" ht="12.75">
      <c r="B23" s="192" t="s">
        <v>941</v>
      </c>
      <c r="C23" s="128"/>
      <c r="D23" s="128"/>
      <c r="E23" s="128"/>
      <c r="F23" s="128"/>
      <c r="G23" s="128"/>
      <c r="H23" s="128"/>
      <c r="I23" s="128"/>
      <c r="J23" s="128"/>
      <c r="K23" s="338"/>
      <c r="L23" s="128"/>
      <c r="M23" s="136"/>
      <c r="O23" s="200">
        <f>SUM(O5:O22)</f>
        <v>1</v>
      </c>
      <c r="P23" s="332">
        <f>SUM(P5:P22)</f>
        <v>0</v>
      </c>
    </row>
    <row r="24" spans="2:13" ht="12.75">
      <c r="B24" s="21" t="s">
        <v>105</v>
      </c>
      <c r="C24" s="22"/>
      <c r="D24" s="22"/>
      <c r="E24" s="22"/>
      <c r="F24" s="22"/>
      <c r="G24" s="22"/>
      <c r="H24" s="22"/>
      <c r="I24" s="22"/>
      <c r="J24" s="22"/>
      <c r="K24" s="336"/>
      <c r="L24" s="22"/>
      <c r="M24" s="23"/>
    </row>
    <row r="25" spans="2:13" ht="12.75">
      <c r="B25" s="193" t="s">
        <v>942</v>
      </c>
      <c r="C25" s="22"/>
      <c r="D25" s="22"/>
      <c r="E25" s="22"/>
      <c r="F25" s="22"/>
      <c r="G25" s="22"/>
      <c r="H25" s="22"/>
      <c r="I25" s="22"/>
      <c r="J25" s="22"/>
      <c r="K25" s="336"/>
      <c r="L25" s="22"/>
      <c r="M25" s="23"/>
    </row>
    <row r="26" spans="2:13" ht="12.75">
      <c r="B26" s="21" t="s">
        <v>104</v>
      </c>
      <c r="C26" s="22"/>
      <c r="D26" s="22"/>
      <c r="E26" s="22"/>
      <c r="F26" s="22"/>
      <c r="G26" s="22"/>
      <c r="H26" s="22"/>
      <c r="I26" s="22"/>
      <c r="J26" s="22"/>
      <c r="K26" s="336"/>
      <c r="L26" s="22"/>
      <c r="M26" s="23"/>
    </row>
    <row r="27" spans="2:13" ht="12.75">
      <c r="B27" s="24" t="s">
        <v>943</v>
      </c>
      <c r="C27" s="25"/>
      <c r="D27" s="25"/>
      <c r="E27" s="25"/>
      <c r="F27" s="25"/>
      <c r="G27" s="25"/>
      <c r="H27" s="25"/>
      <c r="I27" s="25"/>
      <c r="J27" s="25"/>
      <c r="K27" s="337"/>
      <c r="L27" s="25"/>
      <c r="M27" s="26"/>
    </row>
    <row r="28" ht="10.5" customHeight="1"/>
    <row r="36" ht="12" customHeight="1"/>
    <row r="39" ht="12" customHeight="1"/>
  </sheetData>
  <sheetProtection/>
  <mergeCells count="49">
    <mergeCell ref="M16:M17"/>
    <mergeCell ref="B16:B17"/>
    <mergeCell ref="D16:D17"/>
    <mergeCell ref="M8:M11"/>
    <mergeCell ref="E10:E11"/>
    <mergeCell ref="B5:C5"/>
    <mergeCell ref="B6:C6"/>
    <mergeCell ref="L10:L11"/>
    <mergeCell ref="L6:M6"/>
    <mergeCell ref="L21:M21"/>
    <mergeCell ref="B19:C20"/>
    <mergeCell ref="D19:D20"/>
    <mergeCell ref="E19:E20"/>
    <mergeCell ref="E14:E15"/>
    <mergeCell ref="L19:M20"/>
    <mergeCell ref="B8:B15"/>
    <mergeCell ref="C8:C11"/>
    <mergeCell ref="D8:D11"/>
    <mergeCell ref="E12:E13"/>
    <mergeCell ref="K3:K4"/>
    <mergeCell ref="L8:L9"/>
    <mergeCell ref="C12:C15"/>
    <mergeCell ref="D12:D15"/>
    <mergeCell ref="L12:M15"/>
    <mergeCell ref="U3:U4"/>
    <mergeCell ref="O3:O4"/>
    <mergeCell ref="P3:P4"/>
    <mergeCell ref="D3:D4"/>
    <mergeCell ref="E3:E4"/>
    <mergeCell ref="V3:V4"/>
    <mergeCell ref="F3:F4"/>
    <mergeCell ref="G3:G4"/>
    <mergeCell ref="H3:I3"/>
    <mergeCell ref="W3:W4"/>
    <mergeCell ref="B2:M2"/>
    <mergeCell ref="R2:X2"/>
    <mergeCell ref="B3:C4"/>
    <mergeCell ref="J3:J4"/>
    <mergeCell ref="L3:M4"/>
    <mergeCell ref="R3:R4"/>
    <mergeCell ref="Y2:AA2"/>
    <mergeCell ref="Y3:Y4"/>
    <mergeCell ref="Z3:Z4"/>
    <mergeCell ref="AA3:AA4"/>
    <mergeCell ref="L5:M5"/>
    <mergeCell ref="X3:X4"/>
    <mergeCell ref="O2:P2"/>
    <mergeCell ref="S3:S4"/>
    <mergeCell ref="T3:T4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A54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6.281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57421875" style="0" customWidth="1"/>
    <col min="14" max="14" width="2.00390625" style="0" customWidth="1"/>
    <col min="15" max="15" width="8.8515625" style="0" customWidth="1"/>
    <col min="16" max="16" width="8.8515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28125" style="43" customWidth="1"/>
    <col min="21" max="23" width="8.421875" style="43" customWidth="1"/>
    <col min="24" max="24" width="9.140625" style="43" customWidth="1"/>
  </cols>
  <sheetData>
    <row r="1" ht="8.25" customHeight="1"/>
    <row r="2" spans="2:27" ht="15.75">
      <c r="B2" s="506" t="s">
        <v>764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76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6"/>
      <c r="Z7" s="376"/>
      <c r="AA7" s="376"/>
    </row>
    <row r="8" spans="2:27" ht="25.5">
      <c r="B8" s="109" t="s">
        <v>31</v>
      </c>
      <c r="C8" s="113" t="s">
        <v>387</v>
      </c>
      <c r="D8" s="74" t="s">
        <v>1111</v>
      </c>
      <c r="E8" s="71"/>
      <c r="F8" s="112" t="s">
        <v>20</v>
      </c>
      <c r="G8" s="74"/>
      <c r="H8" s="53"/>
      <c r="I8" s="53"/>
      <c r="J8" s="53">
        <v>1</v>
      </c>
      <c r="K8" s="10">
        <f aca="true" t="shared" si="0" ref="K8:K24">AA8</f>
        <v>100</v>
      </c>
      <c r="L8" s="562" t="s">
        <v>116</v>
      </c>
      <c r="M8" s="575"/>
      <c r="O8" s="60">
        <v>0</v>
      </c>
      <c r="P8" s="327">
        <f aca="true" t="shared" si="1" ref="P8:P17">O8*K8</f>
        <v>0</v>
      </c>
      <c r="R8" s="322">
        <v>100</v>
      </c>
      <c r="S8" s="322"/>
      <c r="T8" s="322"/>
      <c r="U8" s="322"/>
      <c r="V8" s="322"/>
      <c r="W8" s="322"/>
      <c r="X8" s="322">
        <f aca="true" t="shared" si="2" ref="X8:X26">SUM(R8:W8)</f>
        <v>100</v>
      </c>
      <c r="Y8" s="366">
        <f aca="true" t="shared" si="3" ref="Y8:Y26">X8*J8</f>
        <v>100</v>
      </c>
      <c r="Z8" s="366">
        <v>0</v>
      </c>
      <c r="AA8" s="366">
        <f aca="true" t="shared" si="4" ref="AA8:AA24">Y8+Z8</f>
        <v>100</v>
      </c>
    </row>
    <row r="9" spans="2:27" ht="12.75">
      <c r="B9" s="526" t="s">
        <v>388</v>
      </c>
      <c r="C9" s="583"/>
      <c r="D9" s="74" t="s">
        <v>32</v>
      </c>
      <c r="E9" s="74"/>
      <c r="F9" s="112" t="s">
        <v>21</v>
      </c>
      <c r="G9" s="74" t="s">
        <v>63</v>
      </c>
      <c r="H9" s="53"/>
      <c r="I9" s="53"/>
      <c r="J9" s="53">
        <v>4</v>
      </c>
      <c r="K9" s="10">
        <f t="shared" si="0"/>
        <v>72</v>
      </c>
      <c r="L9" s="571" t="s">
        <v>42</v>
      </c>
      <c r="M9" s="572"/>
      <c r="O9" s="60">
        <v>0</v>
      </c>
      <c r="P9" s="327">
        <f t="shared" si="1"/>
        <v>0</v>
      </c>
      <c r="R9" s="322">
        <v>10</v>
      </c>
      <c r="S9" s="322"/>
      <c r="T9" s="322">
        <v>5</v>
      </c>
      <c r="U9" s="322">
        <v>3</v>
      </c>
      <c r="V9" s="322"/>
      <c r="W9" s="322"/>
      <c r="X9" s="322">
        <f t="shared" si="2"/>
        <v>18</v>
      </c>
      <c r="Y9" s="366">
        <f t="shared" si="3"/>
        <v>72</v>
      </c>
      <c r="Z9" s="366">
        <v>0</v>
      </c>
      <c r="AA9" s="366">
        <f t="shared" si="4"/>
        <v>72</v>
      </c>
    </row>
    <row r="10" spans="2:27" ht="12.75" customHeight="1">
      <c r="B10" s="526" t="s">
        <v>389</v>
      </c>
      <c r="C10" s="583"/>
      <c r="D10" s="74" t="s">
        <v>33</v>
      </c>
      <c r="E10" s="74"/>
      <c r="F10" s="112" t="s">
        <v>21</v>
      </c>
      <c r="G10" s="74" t="s">
        <v>63</v>
      </c>
      <c r="H10" s="53"/>
      <c r="I10" s="53"/>
      <c r="J10" s="53">
        <v>4</v>
      </c>
      <c r="K10" s="10">
        <f t="shared" si="0"/>
        <v>72</v>
      </c>
      <c r="L10" s="614"/>
      <c r="M10" s="615"/>
      <c r="O10" s="60">
        <v>0</v>
      </c>
      <c r="P10" s="327">
        <f t="shared" si="1"/>
        <v>0</v>
      </c>
      <c r="R10" s="322">
        <v>10</v>
      </c>
      <c r="S10" s="322"/>
      <c r="T10" s="322">
        <v>5</v>
      </c>
      <c r="U10" s="322">
        <v>3</v>
      </c>
      <c r="V10" s="322"/>
      <c r="W10" s="322"/>
      <c r="X10" s="322">
        <f t="shared" si="2"/>
        <v>18</v>
      </c>
      <c r="Y10" s="366">
        <f t="shared" si="3"/>
        <v>72</v>
      </c>
      <c r="Z10" s="366">
        <v>0</v>
      </c>
      <c r="AA10" s="366">
        <f t="shared" si="4"/>
        <v>72</v>
      </c>
    </row>
    <row r="11" spans="2:27" ht="12.75">
      <c r="B11" s="576" t="s">
        <v>28</v>
      </c>
      <c r="C11" s="577"/>
      <c r="D11" s="498" t="s">
        <v>137</v>
      </c>
      <c r="E11" s="498" t="s">
        <v>49</v>
      </c>
      <c r="F11" s="91" t="s">
        <v>20</v>
      </c>
      <c r="G11" s="71"/>
      <c r="H11" s="9"/>
      <c r="I11" s="9"/>
      <c r="J11" s="53">
        <v>4</v>
      </c>
      <c r="K11" s="10">
        <f t="shared" si="0"/>
        <v>40</v>
      </c>
      <c r="L11" s="571" t="s">
        <v>221</v>
      </c>
      <c r="M11" s="572"/>
      <c r="O11" s="60">
        <v>0</v>
      </c>
      <c r="P11" s="327">
        <f t="shared" si="1"/>
        <v>0</v>
      </c>
      <c r="R11" s="322">
        <v>10</v>
      </c>
      <c r="S11" s="322"/>
      <c r="T11" s="322"/>
      <c r="U11" s="322"/>
      <c r="V11" s="322"/>
      <c r="W11" s="322"/>
      <c r="X11" s="322">
        <f t="shared" si="2"/>
        <v>10</v>
      </c>
      <c r="Y11" s="366">
        <f t="shared" si="3"/>
        <v>40</v>
      </c>
      <c r="Z11" s="366">
        <v>0</v>
      </c>
      <c r="AA11" s="366">
        <f t="shared" si="4"/>
        <v>40</v>
      </c>
    </row>
    <row r="12" spans="2:27" ht="12.75">
      <c r="B12" s="629"/>
      <c r="C12" s="638"/>
      <c r="D12" s="625"/>
      <c r="E12" s="503"/>
      <c r="F12" s="73" t="s">
        <v>19</v>
      </c>
      <c r="G12" s="71"/>
      <c r="H12" s="9"/>
      <c r="I12" s="9"/>
      <c r="J12" s="53">
        <v>4</v>
      </c>
      <c r="K12" s="10">
        <f t="shared" si="0"/>
        <v>32</v>
      </c>
      <c r="L12" s="614"/>
      <c r="M12" s="615"/>
      <c r="O12" s="60">
        <v>0</v>
      </c>
      <c r="P12" s="327">
        <f t="shared" si="1"/>
        <v>0</v>
      </c>
      <c r="R12" s="322">
        <v>10</v>
      </c>
      <c r="S12" s="322"/>
      <c r="T12" s="322">
        <v>-2</v>
      </c>
      <c r="U12" s="322"/>
      <c r="V12" s="322"/>
      <c r="W12" s="322"/>
      <c r="X12" s="322">
        <f t="shared" si="2"/>
        <v>8</v>
      </c>
      <c r="Y12" s="366">
        <f t="shared" si="3"/>
        <v>32</v>
      </c>
      <c r="Z12" s="366">
        <v>0</v>
      </c>
      <c r="AA12" s="366">
        <f t="shared" si="4"/>
        <v>32</v>
      </c>
    </row>
    <row r="13" spans="2:27" ht="12.75">
      <c r="B13" s="629"/>
      <c r="C13" s="638"/>
      <c r="D13" s="625"/>
      <c r="E13" s="498" t="s">
        <v>16</v>
      </c>
      <c r="F13" s="91" t="s">
        <v>20</v>
      </c>
      <c r="G13" s="71"/>
      <c r="H13" s="9"/>
      <c r="I13" s="9"/>
      <c r="J13" s="53">
        <v>4</v>
      </c>
      <c r="K13" s="10">
        <f t="shared" si="0"/>
        <v>48</v>
      </c>
      <c r="L13" s="614"/>
      <c r="M13" s="615"/>
      <c r="O13" s="60">
        <v>0</v>
      </c>
      <c r="P13" s="327">
        <f t="shared" si="1"/>
        <v>0</v>
      </c>
      <c r="R13" s="322">
        <v>10</v>
      </c>
      <c r="S13" s="322">
        <v>2</v>
      </c>
      <c r="T13" s="322"/>
      <c r="U13" s="322"/>
      <c r="V13" s="322"/>
      <c r="W13" s="322"/>
      <c r="X13" s="322">
        <f t="shared" si="2"/>
        <v>12</v>
      </c>
      <c r="Y13" s="366">
        <f t="shared" si="3"/>
        <v>48</v>
      </c>
      <c r="Z13" s="366">
        <v>0</v>
      </c>
      <c r="AA13" s="366">
        <f t="shared" si="4"/>
        <v>48</v>
      </c>
    </row>
    <row r="14" spans="2:27" ht="12.75">
      <c r="B14" s="578"/>
      <c r="C14" s="579"/>
      <c r="D14" s="503"/>
      <c r="E14" s="503"/>
      <c r="F14" s="73" t="s">
        <v>19</v>
      </c>
      <c r="G14" s="71"/>
      <c r="H14" s="9"/>
      <c r="I14" s="9"/>
      <c r="J14" s="53">
        <v>4</v>
      </c>
      <c r="K14" s="10">
        <f t="shared" si="0"/>
        <v>40</v>
      </c>
      <c r="L14" s="573"/>
      <c r="M14" s="574"/>
      <c r="O14" s="60">
        <v>0</v>
      </c>
      <c r="P14" s="327">
        <f t="shared" si="1"/>
        <v>0</v>
      </c>
      <c r="R14" s="322">
        <v>10</v>
      </c>
      <c r="S14" s="322">
        <v>2</v>
      </c>
      <c r="T14" s="322">
        <v>-2</v>
      </c>
      <c r="U14" s="322"/>
      <c r="V14" s="322"/>
      <c r="W14" s="322"/>
      <c r="X14" s="322">
        <f t="shared" si="2"/>
        <v>10</v>
      </c>
      <c r="Y14" s="366">
        <f t="shared" si="3"/>
        <v>40</v>
      </c>
      <c r="Z14" s="366">
        <v>0</v>
      </c>
      <c r="AA14" s="366">
        <f t="shared" si="4"/>
        <v>40</v>
      </c>
    </row>
    <row r="15" spans="2:27" ht="12.75">
      <c r="B15" s="540" t="s">
        <v>135</v>
      </c>
      <c r="C15" s="642"/>
      <c r="D15" s="498" t="s">
        <v>953</v>
      </c>
      <c r="E15" s="498" t="s">
        <v>49</v>
      </c>
      <c r="F15" s="91" t="s">
        <v>20</v>
      </c>
      <c r="G15" s="71" t="s">
        <v>63</v>
      </c>
      <c r="H15" s="9"/>
      <c r="I15" s="9"/>
      <c r="J15" s="53">
        <v>4</v>
      </c>
      <c r="K15" s="10">
        <f t="shared" si="0"/>
        <v>32</v>
      </c>
      <c r="L15" s="571" t="s">
        <v>391</v>
      </c>
      <c r="M15" s="572"/>
      <c r="O15" s="60">
        <v>0</v>
      </c>
      <c r="P15" s="327">
        <f t="shared" si="1"/>
        <v>0</v>
      </c>
      <c r="R15" s="322">
        <v>5</v>
      </c>
      <c r="S15" s="322"/>
      <c r="T15" s="322"/>
      <c r="U15" s="322">
        <v>3</v>
      </c>
      <c r="V15" s="322"/>
      <c r="W15" s="322"/>
      <c r="X15" s="322">
        <f t="shared" si="2"/>
        <v>8</v>
      </c>
      <c r="Y15" s="366">
        <f t="shared" si="3"/>
        <v>32</v>
      </c>
      <c r="Z15" s="366">
        <v>0</v>
      </c>
      <c r="AA15" s="366">
        <f t="shared" si="4"/>
        <v>32</v>
      </c>
    </row>
    <row r="16" spans="2:27" ht="12.75">
      <c r="B16" s="628"/>
      <c r="C16" s="643"/>
      <c r="D16" s="625"/>
      <c r="E16" s="503"/>
      <c r="F16" s="73" t="s">
        <v>19</v>
      </c>
      <c r="G16" s="71" t="s">
        <v>63</v>
      </c>
      <c r="H16" s="9"/>
      <c r="I16" s="9"/>
      <c r="J16" s="53">
        <v>4</v>
      </c>
      <c r="K16" s="10">
        <f t="shared" si="0"/>
        <v>24</v>
      </c>
      <c r="L16" s="614"/>
      <c r="M16" s="615"/>
      <c r="O16" s="60">
        <v>0</v>
      </c>
      <c r="P16" s="327">
        <f t="shared" si="1"/>
        <v>0</v>
      </c>
      <c r="R16" s="322">
        <v>5</v>
      </c>
      <c r="S16" s="322"/>
      <c r="T16" s="322">
        <v>-2</v>
      </c>
      <c r="U16" s="322">
        <v>3</v>
      </c>
      <c r="V16" s="322"/>
      <c r="W16" s="322"/>
      <c r="X16" s="322">
        <f t="shared" si="2"/>
        <v>6</v>
      </c>
      <c r="Y16" s="366">
        <f t="shared" si="3"/>
        <v>24</v>
      </c>
      <c r="Z16" s="366">
        <v>0</v>
      </c>
      <c r="AA16" s="366">
        <f t="shared" si="4"/>
        <v>24</v>
      </c>
    </row>
    <row r="17" spans="2:27" ht="12.75">
      <c r="B17" s="628"/>
      <c r="C17" s="540" t="s">
        <v>390</v>
      </c>
      <c r="D17" s="625"/>
      <c r="E17" s="498" t="s">
        <v>16</v>
      </c>
      <c r="F17" s="91" t="s">
        <v>20</v>
      </c>
      <c r="G17" s="71" t="s">
        <v>63</v>
      </c>
      <c r="H17" s="9"/>
      <c r="I17" s="9"/>
      <c r="J17" s="53">
        <v>4</v>
      </c>
      <c r="K17" s="10">
        <f t="shared" si="0"/>
        <v>40</v>
      </c>
      <c r="L17" s="614"/>
      <c r="M17" s="615"/>
      <c r="O17" s="60">
        <v>0</v>
      </c>
      <c r="P17" s="327">
        <f t="shared" si="1"/>
        <v>0</v>
      </c>
      <c r="R17" s="322">
        <v>5</v>
      </c>
      <c r="S17" s="322">
        <v>2</v>
      </c>
      <c r="T17" s="322"/>
      <c r="U17" s="322">
        <v>3</v>
      </c>
      <c r="V17" s="322"/>
      <c r="W17" s="322"/>
      <c r="X17" s="322">
        <f t="shared" si="2"/>
        <v>10</v>
      </c>
      <c r="Y17" s="366">
        <f t="shared" si="3"/>
        <v>40</v>
      </c>
      <c r="Z17" s="366">
        <v>0</v>
      </c>
      <c r="AA17" s="366">
        <f t="shared" si="4"/>
        <v>40</v>
      </c>
    </row>
    <row r="18" spans="2:27" ht="12.75">
      <c r="B18" s="606"/>
      <c r="C18" s="606"/>
      <c r="D18" s="503"/>
      <c r="E18" s="503"/>
      <c r="F18" s="73" t="s">
        <v>19</v>
      </c>
      <c r="G18" s="71" t="s">
        <v>63</v>
      </c>
      <c r="H18" s="9"/>
      <c r="I18" s="9"/>
      <c r="J18" s="53">
        <v>4</v>
      </c>
      <c r="K18" s="10">
        <f t="shared" si="0"/>
        <v>32</v>
      </c>
      <c r="L18" s="573"/>
      <c r="M18" s="574"/>
      <c r="O18" s="60">
        <v>0</v>
      </c>
      <c r="P18" s="327">
        <f aca="true" t="shared" si="5" ref="P18:P41">O18*K18</f>
        <v>0</v>
      </c>
      <c r="R18" s="322">
        <v>5</v>
      </c>
      <c r="S18" s="322">
        <v>2</v>
      </c>
      <c r="T18" s="322">
        <v>-2</v>
      </c>
      <c r="U18" s="322">
        <v>3</v>
      </c>
      <c r="V18" s="322"/>
      <c r="W18" s="322"/>
      <c r="X18" s="322">
        <f t="shared" si="2"/>
        <v>8</v>
      </c>
      <c r="Y18" s="366">
        <f t="shared" si="3"/>
        <v>32</v>
      </c>
      <c r="Z18" s="366">
        <v>0</v>
      </c>
      <c r="AA18" s="366">
        <f t="shared" si="4"/>
        <v>32</v>
      </c>
    </row>
    <row r="19" spans="2:27" ht="12.75">
      <c r="B19" s="518" t="s">
        <v>115</v>
      </c>
      <c r="C19" s="519"/>
      <c r="D19" s="498" t="s">
        <v>43</v>
      </c>
      <c r="E19" s="498" t="s">
        <v>16</v>
      </c>
      <c r="F19" s="91" t="s">
        <v>20</v>
      </c>
      <c r="G19" s="71"/>
      <c r="H19" s="9"/>
      <c r="I19" s="9"/>
      <c r="J19" s="53">
        <v>4</v>
      </c>
      <c r="K19" s="10">
        <f t="shared" si="0"/>
        <v>28</v>
      </c>
      <c r="L19" s="560" t="s">
        <v>53</v>
      </c>
      <c r="M19" s="560" t="s">
        <v>53</v>
      </c>
      <c r="O19" s="60">
        <v>0</v>
      </c>
      <c r="P19" s="327">
        <f t="shared" si="5"/>
        <v>0</v>
      </c>
      <c r="R19" s="322">
        <v>5</v>
      </c>
      <c r="S19" s="322">
        <v>2</v>
      </c>
      <c r="T19" s="322"/>
      <c r="U19" s="322"/>
      <c r="V19" s="322"/>
      <c r="W19" s="322"/>
      <c r="X19" s="322">
        <f t="shared" si="2"/>
        <v>7</v>
      </c>
      <c r="Y19" s="366">
        <f t="shared" si="3"/>
        <v>28</v>
      </c>
      <c r="Z19" s="366">
        <v>0</v>
      </c>
      <c r="AA19" s="366">
        <f t="shared" si="4"/>
        <v>28</v>
      </c>
    </row>
    <row r="20" spans="2:27" ht="12.75">
      <c r="B20" s="520"/>
      <c r="C20" s="521"/>
      <c r="D20" s="625"/>
      <c r="E20" s="625"/>
      <c r="F20" s="73" t="s">
        <v>19</v>
      </c>
      <c r="G20" s="71"/>
      <c r="H20" s="9"/>
      <c r="I20" s="9"/>
      <c r="J20" s="53">
        <v>4</v>
      </c>
      <c r="K20" s="10">
        <f t="shared" si="0"/>
        <v>20</v>
      </c>
      <c r="L20" s="621"/>
      <c r="M20" s="621"/>
      <c r="O20" s="60">
        <v>0</v>
      </c>
      <c r="P20" s="327">
        <f t="shared" si="5"/>
        <v>0</v>
      </c>
      <c r="R20" s="322">
        <v>5</v>
      </c>
      <c r="S20" s="322">
        <v>2</v>
      </c>
      <c r="T20" s="322">
        <v>-2</v>
      </c>
      <c r="U20" s="322"/>
      <c r="V20" s="322"/>
      <c r="W20" s="322"/>
      <c r="X20" s="322">
        <f t="shared" si="2"/>
        <v>5</v>
      </c>
      <c r="Y20" s="366">
        <f t="shared" si="3"/>
        <v>20</v>
      </c>
      <c r="Z20" s="366">
        <v>0</v>
      </c>
      <c r="AA20" s="366">
        <f t="shared" si="4"/>
        <v>20</v>
      </c>
    </row>
    <row r="21" spans="2:27" ht="12.75">
      <c r="B21" s="520"/>
      <c r="C21" s="521"/>
      <c r="D21" s="625"/>
      <c r="E21" s="625"/>
      <c r="F21" s="91" t="s">
        <v>20</v>
      </c>
      <c r="G21" s="71" t="s">
        <v>50</v>
      </c>
      <c r="H21" s="9"/>
      <c r="I21" s="9"/>
      <c r="J21" s="53">
        <v>4</v>
      </c>
      <c r="K21" s="10">
        <f>AA21</f>
        <v>40</v>
      </c>
      <c r="L21" s="621"/>
      <c r="M21" s="621"/>
      <c r="O21" s="60">
        <v>0</v>
      </c>
      <c r="P21" s="327">
        <f>O21*K21</f>
        <v>0</v>
      </c>
      <c r="R21" s="322">
        <v>5</v>
      </c>
      <c r="S21" s="322">
        <v>2</v>
      </c>
      <c r="T21" s="322"/>
      <c r="U21" s="322">
        <v>3</v>
      </c>
      <c r="V21" s="322"/>
      <c r="W21" s="322"/>
      <c r="X21" s="322">
        <f t="shared" si="2"/>
        <v>10</v>
      </c>
      <c r="Y21" s="366">
        <f t="shared" si="3"/>
        <v>40</v>
      </c>
      <c r="Z21" s="366">
        <v>0</v>
      </c>
      <c r="AA21" s="366">
        <f>Y21+Z21</f>
        <v>40</v>
      </c>
    </row>
    <row r="22" spans="2:27" ht="12.75">
      <c r="B22" s="522"/>
      <c r="C22" s="523"/>
      <c r="D22" s="503"/>
      <c r="E22" s="503"/>
      <c r="F22" s="73" t="s">
        <v>19</v>
      </c>
      <c r="G22" s="71" t="s">
        <v>50</v>
      </c>
      <c r="H22" s="9"/>
      <c r="I22" s="9"/>
      <c r="J22" s="53">
        <v>4</v>
      </c>
      <c r="K22" s="10">
        <f>AA22</f>
        <v>32</v>
      </c>
      <c r="L22" s="622"/>
      <c r="M22" s="621"/>
      <c r="O22" s="60">
        <v>0</v>
      </c>
      <c r="P22" s="327">
        <f>O22*K22</f>
        <v>0</v>
      </c>
      <c r="R22" s="322">
        <v>5</v>
      </c>
      <c r="S22" s="322">
        <v>2</v>
      </c>
      <c r="T22" s="322">
        <v>-2</v>
      </c>
      <c r="U22" s="322">
        <v>3</v>
      </c>
      <c r="V22" s="322"/>
      <c r="W22" s="322"/>
      <c r="X22" s="322">
        <f t="shared" si="2"/>
        <v>8</v>
      </c>
      <c r="Y22" s="366">
        <f t="shared" si="3"/>
        <v>32</v>
      </c>
      <c r="Z22" s="366">
        <v>0</v>
      </c>
      <c r="AA22" s="366">
        <f>Y22+Z22</f>
        <v>32</v>
      </c>
    </row>
    <row r="23" spans="2:27" ht="12.75" customHeight="1">
      <c r="B23" s="518" t="s">
        <v>967</v>
      </c>
      <c r="C23" s="639"/>
      <c r="D23" s="498" t="s">
        <v>434</v>
      </c>
      <c r="E23" s="498" t="s">
        <v>16</v>
      </c>
      <c r="F23" s="294" t="s">
        <v>20</v>
      </c>
      <c r="G23" s="556" t="s">
        <v>405</v>
      </c>
      <c r="H23" s="55"/>
      <c r="I23" s="55"/>
      <c r="J23" s="53">
        <v>4</v>
      </c>
      <c r="K23" s="10">
        <f t="shared" si="0"/>
        <v>34</v>
      </c>
      <c r="L23" s="560" t="s">
        <v>92</v>
      </c>
      <c r="M23" s="621"/>
      <c r="O23" s="60">
        <v>0</v>
      </c>
      <c r="P23" s="327">
        <f t="shared" si="5"/>
        <v>0</v>
      </c>
      <c r="R23" s="322">
        <v>5</v>
      </c>
      <c r="S23" s="322">
        <v>2</v>
      </c>
      <c r="T23" s="322"/>
      <c r="U23" s="322">
        <v>3</v>
      </c>
      <c r="V23" s="322"/>
      <c r="W23" s="322"/>
      <c r="X23" s="322">
        <f t="shared" si="2"/>
        <v>10</v>
      </c>
      <c r="Y23" s="366">
        <f t="shared" si="3"/>
        <v>40</v>
      </c>
      <c r="Z23" s="366">
        <v>-6</v>
      </c>
      <c r="AA23" s="366">
        <f t="shared" si="4"/>
        <v>34</v>
      </c>
    </row>
    <row r="24" spans="2:27" ht="12.75" customHeight="1">
      <c r="B24" s="520"/>
      <c r="C24" s="640"/>
      <c r="D24" s="625"/>
      <c r="E24" s="625"/>
      <c r="F24" s="341" t="s">
        <v>19</v>
      </c>
      <c r="G24" s="552"/>
      <c r="H24" s="55"/>
      <c r="I24" s="55"/>
      <c r="J24" s="9">
        <v>4</v>
      </c>
      <c r="K24" s="10">
        <f t="shared" si="0"/>
        <v>26</v>
      </c>
      <c r="L24" s="621"/>
      <c r="M24" s="621"/>
      <c r="O24" s="60">
        <v>0</v>
      </c>
      <c r="P24" s="327">
        <f t="shared" si="5"/>
        <v>0</v>
      </c>
      <c r="R24" s="322">
        <v>5</v>
      </c>
      <c r="S24" s="322">
        <v>2</v>
      </c>
      <c r="T24" s="322">
        <v>-2</v>
      </c>
      <c r="U24" s="322">
        <v>3</v>
      </c>
      <c r="V24" s="322"/>
      <c r="W24" s="322"/>
      <c r="X24" s="322">
        <f t="shared" si="2"/>
        <v>8</v>
      </c>
      <c r="Y24" s="366">
        <f t="shared" si="3"/>
        <v>32</v>
      </c>
      <c r="Z24" s="366">
        <v>-6</v>
      </c>
      <c r="AA24" s="366">
        <f t="shared" si="4"/>
        <v>26</v>
      </c>
    </row>
    <row r="25" spans="2:27" ht="12.75" customHeight="1">
      <c r="B25" s="520"/>
      <c r="C25" s="640"/>
      <c r="D25" s="625"/>
      <c r="E25" s="625"/>
      <c r="F25" s="294" t="s">
        <v>20</v>
      </c>
      <c r="G25" s="556" t="s">
        <v>1127</v>
      </c>
      <c r="H25" s="55"/>
      <c r="I25" s="55"/>
      <c r="J25" s="53">
        <v>4</v>
      </c>
      <c r="K25" s="10">
        <f>AA25</f>
        <v>40</v>
      </c>
      <c r="L25" s="621"/>
      <c r="M25" s="621"/>
      <c r="O25" s="60">
        <v>0</v>
      </c>
      <c r="P25" s="327">
        <f>O25*K25</f>
        <v>0</v>
      </c>
      <c r="R25" s="322">
        <v>5</v>
      </c>
      <c r="S25" s="322">
        <v>2</v>
      </c>
      <c r="T25" s="322"/>
      <c r="U25" s="322">
        <v>3</v>
      </c>
      <c r="V25" s="322"/>
      <c r="W25" s="322"/>
      <c r="X25" s="322">
        <f t="shared" si="2"/>
        <v>10</v>
      </c>
      <c r="Y25" s="366">
        <f t="shared" si="3"/>
        <v>40</v>
      </c>
      <c r="Z25" s="366">
        <v>0</v>
      </c>
      <c r="AA25" s="366">
        <f>Y25+Z25</f>
        <v>40</v>
      </c>
    </row>
    <row r="26" spans="2:27" ht="12.75" customHeight="1">
      <c r="B26" s="522"/>
      <c r="C26" s="641"/>
      <c r="D26" s="503"/>
      <c r="E26" s="503"/>
      <c r="F26" s="341" t="s">
        <v>19</v>
      </c>
      <c r="G26" s="552"/>
      <c r="H26" s="55"/>
      <c r="I26" s="55"/>
      <c r="J26" s="9">
        <v>4</v>
      </c>
      <c r="K26" s="10">
        <f>AA26</f>
        <v>32</v>
      </c>
      <c r="L26" s="622"/>
      <c r="M26" s="622"/>
      <c r="O26" s="60">
        <v>0</v>
      </c>
      <c r="P26" s="327">
        <f>O26*K26</f>
        <v>0</v>
      </c>
      <c r="R26" s="322">
        <v>5</v>
      </c>
      <c r="S26" s="322">
        <v>2</v>
      </c>
      <c r="T26" s="322">
        <v>-2</v>
      </c>
      <c r="U26" s="322">
        <v>3</v>
      </c>
      <c r="V26" s="322"/>
      <c r="W26" s="322"/>
      <c r="X26" s="322">
        <f t="shared" si="2"/>
        <v>8</v>
      </c>
      <c r="Y26" s="366">
        <f t="shared" si="3"/>
        <v>32</v>
      </c>
      <c r="Z26" s="366">
        <v>0</v>
      </c>
      <c r="AA26" s="366">
        <f>Y26+Z26</f>
        <v>32</v>
      </c>
    </row>
    <row r="27" spans="2:27" ht="12.75">
      <c r="B27" s="210" t="s">
        <v>57</v>
      </c>
      <c r="C27" s="132"/>
      <c r="D27" s="211"/>
      <c r="E27" s="211"/>
      <c r="F27" s="211"/>
      <c r="G27" s="211"/>
      <c r="H27" s="149"/>
      <c r="I27" s="149"/>
      <c r="J27" s="149"/>
      <c r="K27" s="17"/>
      <c r="L27" s="17"/>
      <c r="M27" s="18"/>
      <c r="R27" s="44"/>
      <c r="S27" s="45"/>
      <c r="T27" s="45"/>
      <c r="U27" s="45"/>
      <c r="V27" s="45"/>
      <c r="W27" s="45"/>
      <c r="X27" s="46"/>
      <c r="Y27" s="369"/>
      <c r="Z27" s="369"/>
      <c r="AA27" s="369"/>
    </row>
    <row r="28" spans="2:27" ht="25.5">
      <c r="B28" s="526" t="s">
        <v>972</v>
      </c>
      <c r="C28" s="583"/>
      <c r="D28" s="112" t="s">
        <v>23</v>
      </c>
      <c r="E28" s="183" t="s">
        <v>49</v>
      </c>
      <c r="F28" s="112" t="s">
        <v>20</v>
      </c>
      <c r="G28" s="74"/>
      <c r="H28" s="178" t="s">
        <v>1107</v>
      </c>
      <c r="I28" s="53"/>
      <c r="J28" s="91">
        <v>4</v>
      </c>
      <c r="K28" s="10">
        <f aca="true" t="shared" si="6" ref="K28:K41">AA28</f>
        <v>52</v>
      </c>
      <c r="L28" s="562" t="s">
        <v>59</v>
      </c>
      <c r="M28" s="575"/>
      <c r="O28" s="60">
        <v>0</v>
      </c>
      <c r="P28" s="327">
        <f>O28*K28</f>
        <v>0</v>
      </c>
      <c r="R28" s="322">
        <v>10</v>
      </c>
      <c r="S28" s="322"/>
      <c r="T28" s="322"/>
      <c r="U28" s="322"/>
      <c r="V28" s="322">
        <v>3</v>
      </c>
      <c r="W28" s="322"/>
      <c r="X28" s="322">
        <f aca="true" t="shared" si="7" ref="X28:X41">SUM(R28:W28)</f>
        <v>13</v>
      </c>
      <c r="Y28" s="366">
        <f aca="true" t="shared" si="8" ref="Y28:Y41">X28*J28</f>
        <v>52</v>
      </c>
      <c r="Z28" s="366">
        <v>0</v>
      </c>
      <c r="AA28" s="366">
        <f aca="true" t="shared" si="9" ref="AA28:AA41">Y28+Z28</f>
        <v>52</v>
      </c>
    </row>
    <row r="29" spans="2:27" ht="12.75">
      <c r="B29" s="576" t="s">
        <v>392</v>
      </c>
      <c r="C29" s="577"/>
      <c r="D29" s="498" t="s">
        <v>44</v>
      </c>
      <c r="E29" s="498" t="s">
        <v>49</v>
      </c>
      <c r="F29" s="91" t="s">
        <v>20</v>
      </c>
      <c r="G29" s="71" t="s">
        <v>63</v>
      </c>
      <c r="H29" s="9"/>
      <c r="I29" s="9"/>
      <c r="J29" s="53">
        <v>4</v>
      </c>
      <c r="K29" s="10">
        <f t="shared" si="6"/>
        <v>32</v>
      </c>
      <c r="L29" s="571" t="s">
        <v>59</v>
      </c>
      <c r="M29" s="572"/>
      <c r="O29" s="60">
        <v>0</v>
      </c>
      <c r="P29" s="327">
        <f t="shared" si="5"/>
        <v>0</v>
      </c>
      <c r="R29" s="322">
        <v>5</v>
      </c>
      <c r="S29" s="322"/>
      <c r="T29" s="322"/>
      <c r="U29" s="322">
        <v>3</v>
      </c>
      <c r="V29" s="322"/>
      <c r="W29" s="322"/>
      <c r="X29" s="322">
        <f t="shared" si="7"/>
        <v>8</v>
      </c>
      <c r="Y29" s="366">
        <f t="shared" si="8"/>
        <v>32</v>
      </c>
      <c r="Z29" s="366">
        <v>0</v>
      </c>
      <c r="AA29" s="366">
        <f t="shared" si="9"/>
        <v>32</v>
      </c>
    </row>
    <row r="30" spans="2:27" ht="12.75">
      <c r="B30" s="578"/>
      <c r="C30" s="579"/>
      <c r="D30" s="503"/>
      <c r="E30" s="503"/>
      <c r="F30" s="73" t="s">
        <v>19</v>
      </c>
      <c r="G30" s="71" t="s">
        <v>63</v>
      </c>
      <c r="H30" s="9"/>
      <c r="I30" s="9"/>
      <c r="J30" s="53">
        <v>4</v>
      </c>
      <c r="K30" s="10">
        <f t="shared" si="6"/>
        <v>24</v>
      </c>
      <c r="L30" s="573"/>
      <c r="M30" s="574"/>
      <c r="O30" s="60">
        <v>0</v>
      </c>
      <c r="P30" s="327">
        <f t="shared" si="5"/>
        <v>0</v>
      </c>
      <c r="R30" s="322">
        <v>5</v>
      </c>
      <c r="S30" s="322"/>
      <c r="T30" s="322">
        <v>-2</v>
      </c>
      <c r="U30" s="322">
        <v>3</v>
      </c>
      <c r="V30" s="322"/>
      <c r="W30" s="322"/>
      <c r="X30" s="322">
        <f t="shared" si="7"/>
        <v>6</v>
      </c>
      <c r="Y30" s="366">
        <f t="shared" si="8"/>
        <v>24</v>
      </c>
      <c r="Z30" s="366">
        <v>0</v>
      </c>
      <c r="AA30" s="366">
        <f t="shared" si="9"/>
        <v>24</v>
      </c>
    </row>
    <row r="31" spans="2:27" ht="12.75">
      <c r="B31" s="576" t="s">
        <v>393</v>
      </c>
      <c r="C31" s="577"/>
      <c r="D31" s="498" t="s">
        <v>434</v>
      </c>
      <c r="E31" s="498" t="s">
        <v>49</v>
      </c>
      <c r="F31" s="91" t="s">
        <v>20</v>
      </c>
      <c r="G31" s="71"/>
      <c r="H31" s="71"/>
      <c r="I31" s="71"/>
      <c r="J31" s="53">
        <v>4</v>
      </c>
      <c r="K31" s="10">
        <f t="shared" si="6"/>
        <v>20</v>
      </c>
      <c r="L31" s="571" t="s">
        <v>59</v>
      </c>
      <c r="M31" s="572"/>
      <c r="O31" s="60">
        <v>0</v>
      </c>
      <c r="P31" s="327">
        <f t="shared" si="5"/>
        <v>0</v>
      </c>
      <c r="R31" s="322">
        <v>5</v>
      </c>
      <c r="S31" s="322"/>
      <c r="T31" s="322"/>
      <c r="U31" s="322"/>
      <c r="V31" s="322"/>
      <c r="W31" s="322"/>
      <c r="X31" s="322">
        <f t="shared" si="7"/>
        <v>5</v>
      </c>
      <c r="Y31" s="366">
        <f t="shared" si="8"/>
        <v>20</v>
      </c>
      <c r="Z31" s="366">
        <v>0</v>
      </c>
      <c r="AA31" s="366">
        <f t="shared" si="9"/>
        <v>20</v>
      </c>
    </row>
    <row r="32" spans="2:27" ht="12.75">
      <c r="B32" s="578"/>
      <c r="C32" s="579"/>
      <c r="D32" s="503"/>
      <c r="E32" s="503"/>
      <c r="F32" s="73" t="s">
        <v>19</v>
      </c>
      <c r="G32" s="9"/>
      <c r="H32" s="71"/>
      <c r="I32" s="71"/>
      <c r="J32" s="53">
        <v>4</v>
      </c>
      <c r="K32" s="10">
        <f t="shared" si="6"/>
        <v>12</v>
      </c>
      <c r="L32" s="573"/>
      <c r="M32" s="574"/>
      <c r="O32" s="60">
        <v>0</v>
      </c>
      <c r="P32" s="327">
        <f t="shared" si="5"/>
        <v>0</v>
      </c>
      <c r="R32" s="322">
        <v>5</v>
      </c>
      <c r="S32" s="322"/>
      <c r="T32" s="322">
        <v>-2</v>
      </c>
      <c r="U32" s="322"/>
      <c r="V32" s="322"/>
      <c r="W32" s="322"/>
      <c r="X32" s="322">
        <f t="shared" si="7"/>
        <v>3</v>
      </c>
      <c r="Y32" s="366">
        <f t="shared" si="8"/>
        <v>12</v>
      </c>
      <c r="Z32" s="366">
        <v>0</v>
      </c>
      <c r="AA32" s="366">
        <f t="shared" si="9"/>
        <v>12</v>
      </c>
    </row>
    <row r="33" spans="2:27" ht="12.75">
      <c r="B33" s="540" t="s">
        <v>394</v>
      </c>
      <c r="C33" s="124" t="s">
        <v>395</v>
      </c>
      <c r="D33" s="74" t="s">
        <v>194</v>
      </c>
      <c r="E33" s="74" t="s">
        <v>49</v>
      </c>
      <c r="F33" s="112" t="s">
        <v>20</v>
      </c>
      <c r="G33" s="74" t="s">
        <v>63</v>
      </c>
      <c r="H33" s="53"/>
      <c r="I33" s="53"/>
      <c r="J33" s="53">
        <v>4</v>
      </c>
      <c r="K33" s="10">
        <f t="shared" si="6"/>
        <v>52</v>
      </c>
      <c r="L33" s="562" t="s">
        <v>59</v>
      </c>
      <c r="M33" s="575"/>
      <c r="O33" s="60">
        <v>0</v>
      </c>
      <c r="P33" s="327">
        <f t="shared" si="5"/>
        <v>0</v>
      </c>
      <c r="R33" s="322">
        <v>10</v>
      </c>
      <c r="S33" s="322"/>
      <c r="T33" s="322"/>
      <c r="U33" s="322">
        <v>3</v>
      </c>
      <c r="V33" s="322"/>
      <c r="W33" s="322"/>
      <c r="X33" s="322">
        <f t="shared" si="7"/>
        <v>13</v>
      </c>
      <c r="Y33" s="366">
        <f t="shared" si="8"/>
        <v>52</v>
      </c>
      <c r="Z33" s="366">
        <v>0</v>
      </c>
      <c r="AA33" s="366">
        <f t="shared" si="9"/>
        <v>52</v>
      </c>
    </row>
    <row r="34" spans="2:27" ht="12.75">
      <c r="B34" s="606"/>
      <c r="C34" s="196" t="s">
        <v>973</v>
      </c>
      <c r="D34" s="74" t="s">
        <v>194</v>
      </c>
      <c r="E34" s="74" t="s">
        <v>49</v>
      </c>
      <c r="F34" s="112" t="s">
        <v>20</v>
      </c>
      <c r="G34" s="74" t="s">
        <v>63</v>
      </c>
      <c r="H34" s="53"/>
      <c r="I34" s="53"/>
      <c r="J34" s="53">
        <v>4</v>
      </c>
      <c r="K34" s="10">
        <f t="shared" si="6"/>
        <v>52</v>
      </c>
      <c r="L34" s="562" t="s">
        <v>42</v>
      </c>
      <c r="M34" s="575"/>
      <c r="O34" s="60">
        <v>0</v>
      </c>
      <c r="P34" s="327">
        <f>O34*K34</f>
        <v>0</v>
      </c>
      <c r="R34" s="322">
        <v>10</v>
      </c>
      <c r="S34" s="322"/>
      <c r="T34" s="322"/>
      <c r="U34" s="322">
        <v>3</v>
      </c>
      <c r="V34" s="322"/>
      <c r="W34" s="322"/>
      <c r="X34" s="322">
        <f t="shared" si="7"/>
        <v>13</v>
      </c>
      <c r="Y34" s="366">
        <f t="shared" si="8"/>
        <v>52</v>
      </c>
      <c r="Z34" s="366">
        <v>0</v>
      </c>
      <c r="AA34" s="366">
        <f t="shared" si="9"/>
        <v>52</v>
      </c>
    </row>
    <row r="35" spans="2:27" ht="38.25">
      <c r="B35" s="77" t="s">
        <v>396</v>
      </c>
      <c r="C35" s="77" t="s">
        <v>397</v>
      </c>
      <c r="D35" s="74" t="s">
        <v>137</v>
      </c>
      <c r="E35" s="74" t="s">
        <v>17</v>
      </c>
      <c r="F35" s="112" t="s">
        <v>21</v>
      </c>
      <c r="G35" s="53"/>
      <c r="H35" s="74" t="s">
        <v>968</v>
      </c>
      <c r="I35" s="74"/>
      <c r="J35" s="53">
        <v>4</v>
      </c>
      <c r="K35" s="10">
        <f t="shared" si="6"/>
        <v>92</v>
      </c>
      <c r="L35" s="562" t="s">
        <v>110</v>
      </c>
      <c r="M35" s="575"/>
      <c r="O35" s="60">
        <v>0</v>
      </c>
      <c r="P35" s="327">
        <f t="shared" si="5"/>
        <v>0</v>
      </c>
      <c r="R35" s="322">
        <v>10</v>
      </c>
      <c r="S35" s="322">
        <v>5</v>
      </c>
      <c r="T35" s="322">
        <v>5</v>
      </c>
      <c r="U35" s="322"/>
      <c r="V35" s="322">
        <v>3</v>
      </c>
      <c r="W35" s="322"/>
      <c r="X35" s="322">
        <f t="shared" si="7"/>
        <v>23</v>
      </c>
      <c r="Y35" s="366">
        <f t="shared" si="8"/>
        <v>92</v>
      </c>
      <c r="Z35" s="366">
        <v>0</v>
      </c>
      <c r="AA35" s="366">
        <f t="shared" si="9"/>
        <v>92</v>
      </c>
    </row>
    <row r="36" spans="2:27" ht="25.5" customHeight="1">
      <c r="B36" s="526" t="s">
        <v>398</v>
      </c>
      <c r="C36" s="583"/>
      <c r="D36" s="112" t="s">
        <v>828</v>
      </c>
      <c r="E36" s="183" t="s">
        <v>225</v>
      </c>
      <c r="F36" s="112" t="s">
        <v>19</v>
      </c>
      <c r="G36" s="74" t="s">
        <v>63</v>
      </c>
      <c r="H36" s="53"/>
      <c r="I36" s="53"/>
      <c r="J36" s="91">
        <v>1</v>
      </c>
      <c r="K36" s="10">
        <f t="shared" si="6"/>
        <v>31</v>
      </c>
      <c r="L36" s="562" t="s">
        <v>42</v>
      </c>
      <c r="M36" s="575"/>
      <c r="O36" s="60">
        <v>0</v>
      </c>
      <c r="P36" s="327">
        <f t="shared" si="5"/>
        <v>0</v>
      </c>
      <c r="R36" s="322">
        <v>20</v>
      </c>
      <c r="S36" s="322">
        <v>10</v>
      </c>
      <c r="T36" s="322">
        <v>-2</v>
      </c>
      <c r="U36" s="322">
        <v>3</v>
      </c>
      <c r="V36" s="322"/>
      <c r="W36" s="322"/>
      <c r="X36" s="322">
        <f t="shared" si="7"/>
        <v>31</v>
      </c>
      <c r="Y36" s="366">
        <f t="shared" si="8"/>
        <v>31</v>
      </c>
      <c r="Z36" s="366">
        <v>0</v>
      </c>
      <c r="AA36" s="366">
        <f t="shared" si="9"/>
        <v>31</v>
      </c>
    </row>
    <row r="37" spans="2:27" ht="12.75">
      <c r="B37" s="526" t="s">
        <v>971</v>
      </c>
      <c r="C37" s="583"/>
      <c r="D37" s="112" t="s">
        <v>44</v>
      </c>
      <c r="E37" s="183" t="s">
        <v>49</v>
      </c>
      <c r="F37" s="112" t="s">
        <v>20</v>
      </c>
      <c r="G37" s="74" t="s">
        <v>65</v>
      </c>
      <c r="H37" s="53"/>
      <c r="I37" s="53"/>
      <c r="J37" s="91">
        <v>4</v>
      </c>
      <c r="K37" s="10">
        <f t="shared" si="6"/>
        <v>32</v>
      </c>
      <c r="L37" s="562" t="s">
        <v>59</v>
      </c>
      <c r="M37" s="575"/>
      <c r="O37" s="60">
        <v>0</v>
      </c>
      <c r="P37" s="327">
        <f>O37*K37</f>
        <v>0</v>
      </c>
      <c r="R37" s="322">
        <v>5</v>
      </c>
      <c r="S37" s="322"/>
      <c r="T37" s="322"/>
      <c r="U37" s="322">
        <v>3</v>
      </c>
      <c r="V37" s="322"/>
      <c r="W37" s="322"/>
      <c r="X37" s="322">
        <f t="shared" si="7"/>
        <v>8</v>
      </c>
      <c r="Y37" s="366">
        <f t="shared" si="8"/>
        <v>32</v>
      </c>
      <c r="Z37" s="366">
        <v>0</v>
      </c>
      <c r="AA37" s="366">
        <f t="shared" si="9"/>
        <v>32</v>
      </c>
    </row>
    <row r="38" spans="2:27" ht="12.75">
      <c r="B38" s="526" t="s">
        <v>970</v>
      </c>
      <c r="C38" s="583"/>
      <c r="D38" s="112" t="s">
        <v>1106</v>
      </c>
      <c r="E38" s="183" t="s">
        <v>49</v>
      </c>
      <c r="F38" s="112" t="s">
        <v>19</v>
      </c>
      <c r="G38" s="74"/>
      <c r="H38" s="53"/>
      <c r="I38" s="53"/>
      <c r="J38" s="91">
        <v>4</v>
      </c>
      <c r="K38" s="10">
        <f t="shared" si="6"/>
        <v>12</v>
      </c>
      <c r="L38" s="562" t="s">
        <v>42</v>
      </c>
      <c r="M38" s="575"/>
      <c r="O38" s="60">
        <v>0</v>
      </c>
      <c r="P38" s="327">
        <f t="shared" si="5"/>
        <v>0</v>
      </c>
      <c r="R38" s="322">
        <v>5</v>
      </c>
      <c r="S38" s="322"/>
      <c r="T38" s="322">
        <v>-2</v>
      </c>
      <c r="U38" s="322"/>
      <c r="V38" s="322"/>
      <c r="W38" s="322"/>
      <c r="X38" s="322">
        <f t="shared" si="7"/>
        <v>3</v>
      </c>
      <c r="Y38" s="366">
        <f t="shared" si="8"/>
        <v>12</v>
      </c>
      <c r="Z38" s="366">
        <v>0</v>
      </c>
      <c r="AA38" s="366">
        <f t="shared" si="9"/>
        <v>12</v>
      </c>
    </row>
    <row r="39" spans="2:27" ht="12.75">
      <c r="B39" s="576" t="s">
        <v>26</v>
      </c>
      <c r="C39" s="577"/>
      <c r="D39" s="74" t="s">
        <v>821</v>
      </c>
      <c r="E39" s="71"/>
      <c r="F39" s="73"/>
      <c r="G39" s="71"/>
      <c r="H39" s="9"/>
      <c r="I39" s="9"/>
      <c r="J39" s="10">
        <v>1</v>
      </c>
      <c r="K39" s="10">
        <f t="shared" si="6"/>
        <v>50</v>
      </c>
      <c r="L39" s="571" t="s">
        <v>42</v>
      </c>
      <c r="M39" s="572"/>
      <c r="O39" s="60">
        <v>0</v>
      </c>
      <c r="P39" s="327">
        <f t="shared" si="5"/>
        <v>0</v>
      </c>
      <c r="R39" s="322">
        <v>50</v>
      </c>
      <c r="S39" s="322"/>
      <c r="T39" s="322"/>
      <c r="U39" s="322"/>
      <c r="V39" s="322"/>
      <c r="W39" s="322"/>
      <c r="X39" s="322">
        <f t="shared" si="7"/>
        <v>50</v>
      </c>
      <c r="Y39" s="366">
        <f t="shared" si="8"/>
        <v>50</v>
      </c>
      <c r="Z39" s="366">
        <v>0</v>
      </c>
      <c r="AA39" s="366">
        <f t="shared" si="9"/>
        <v>50</v>
      </c>
    </row>
    <row r="40" spans="2:27" ht="12.75">
      <c r="B40" s="578"/>
      <c r="C40" s="579"/>
      <c r="D40" s="74" t="s">
        <v>820</v>
      </c>
      <c r="E40" s="71"/>
      <c r="F40" s="73"/>
      <c r="G40" s="71"/>
      <c r="H40" s="9"/>
      <c r="I40" s="9"/>
      <c r="J40" s="10">
        <v>1</v>
      </c>
      <c r="K40" s="10">
        <f t="shared" si="6"/>
        <v>70</v>
      </c>
      <c r="L40" s="573"/>
      <c r="M40" s="574"/>
      <c r="O40" s="60">
        <v>0</v>
      </c>
      <c r="P40" s="327">
        <f t="shared" si="5"/>
        <v>0</v>
      </c>
      <c r="R40" s="322">
        <v>70</v>
      </c>
      <c r="S40" s="322"/>
      <c r="T40" s="322"/>
      <c r="U40" s="322"/>
      <c r="V40" s="322"/>
      <c r="W40" s="322"/>
      <c r="X40" s="322">
        <f t="shared" si="7"/>
        <v>70</v>
      </c>
      <c r="Y40" s="366">
        <f t="shared" si="8"/>
        <v>70</v>
      </c>
      <c r="Z40" s="366">
        <v>0</v>
      </c>
      <c r="AA40" s="366">
        <f t="shared" si="9"/>
        <v>70</v>
      </c>
    </row>
    <row r="41" spans="2:27" ht="12.75">
      <c r="B41" s="453" t="s">
        <v>56</v>
      </c>
      <c r="C41" s="454"/>
      <c r="D41" s="9" t="s">
        <v>125</v>
      </c>
      <c r="E41" s="7"/>
      <c r="F41" s="7"/>
      <c r="G41" s="7"/>
      <c r="H41" s="7"/>
      <c r="I41" s="7"/>
      <c r="J41" s="10">
        <v>1</v>
      </c>
      <c r="K41" s="10">
        <f t="shared" si="6"/>
        <v>5</v>
      </c>
      <c r="L41" s="558" t="s">
        <v>245</v>
      </c>
      <c r="M41" s="559"/>
      <c r="O41" s="60">
        <v>0</v>
      </c>
      <c r="P41" s="327">
        <f t="shared" si="5"/>
        <v>0</v>
      </c>
      <c r="R41" s="322">
        <v>5</v>
      </c>
      <c r="S41" s="322"/>
      <c r="T41" s="322"/>
      <c r="U41" s="322"/>
      <c r="V41" s="322"/>
      <c r="W41" s="322"/>
      <c r="X41" s="322">
        <f t="shared" si="7"/>
        <v>5</v>
      </c>
      <c r="Y41" s="366">
        <f t="shared" si="8"/>
        <v>5</v>
      </c>
      <c r="Z41" s="366">
        <v>0</v>
      </c>
      <c r="AA41" s="366">
        <f t="shared" si="9"/>
        <v>5</v>
      </c>
    </row>
    <row r="42" ht="12.75">
      <c r="B42" s="104"/>
    </row>
    <row r="43" spans="2:16" ht="12.75">
      <c r="B43" s="104"/>
      <c r="O43" s="200">
        <f>SUM(O5:O42)</f>
        <v>1</v>
      </c>
      <c r="P43" s="332">
        <f>SUM(P5:P42)</f>
        <v>0</v>
      </c>
    </row>
    <row r="44" spans="2:27" ht="15.75">
      <c r="B44" s="506" t="s">
        <v>969</v>
      </c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8"/>
      <c r="R44" s="594" t="s">
        <v>126</v>
      </c>
      <c r="S44" s="595"/>
      <c r="T44" s="595"/>
      <c r="U44" s="595"/>
      <c r="V44" s="595"/>
      <c r="W44" s="595"/>
      <c r="X44" s="596"/>
      <c r="Y44" s="416" t="s">
        <v>1122</v>
      </c>
      <c r="Z44" s="417"/>
      <c r="AA44" s="418"/>
    </row>
    <row r="45" spans="2:27" ht="12.75" customHeight="1">
      <c r="B45" s="428" t="s">
        <v>35</v>
      </c>
      <c r="C45" s="429"/>
      <c r="D45" s="434" t="s">
        <v>36</v>
      </c>
      <c r="E45" s="434" t="s">
        <v>37</v>
      </c>
      <c r="F45" s="434" t="s">
        <v>38</v>
      </c>
      <c r="G45" s="434" t="s">
        <v>39</v>
      </c>
      <c r="H45" s="499" t="s">
        <v>1104</v>
      </c>
      <c r="I45" s="499"/>
      <c r="J45" s="426" t="s">
        <v>40</v>
      </c>
      <c r="K45" s="472" t="s">
        <v>45</v>
      </c>
      <c r="L45" s="441" t="s">
        <v>41</v>
      </c>
      <c r="M45" s="442"/>
      <c r="R45" s="460" t="s">
        <v>119</v>
      </c>
      <c r="S45" s="460" t="s">
        <v>37</v>
      </c>
      <c r="T45" s="460" t="s">
        <v>38</v>
      </c>
      <c r="U45" s="460" t="s">
        <v>120</v>
      </c>
      <c r="V45" s="460" t="s">
        <v>1102</v>
      </c>
      <c r="W45" s="460" t="s">
        <v>1103</v>
      </c>
      <c r="X45" s="460" t="s">
        <v>121</v>
      </c>
      <c r="Y45" s="419" t="s">
        <v>1123</v>
      </c>
      <c r="Z45" s="419" t="s">
        <v>1124</v>
      </c>
      <c r="AA45" s="419" t="s">
        <v>1125</v>
      </c>
    </row>
    <row r="46" spans="2:27" ht="12.75">
      <c r="B46" s="430"/>
      <c r="C46" s="431"/>
      <c r="D46" s="435"/>
      <c r="E46" s="435"/>
      <c r="F46" s="435"/>
      <c r="G46" s="435"/>
      <c r="H46" s="280" t="s">
        <v>1102</v>
      </c>
      <c r="I46" s="279" t="s">
        <v>1103</v>
      </c>
      <c r="J46" s="427"/>
      <c r="K46" s="473"/>
      <c r="L46" s="443"/>
      <c r="M46" s="444"/>
      <c r="R46" s="461"/>
      <c r="S46" s="461"/>
      <c r="T46" s="461"/>
      <c r="U46" s="461"/>
      <c r="V46" s="461"/>
      <c r="W46" s="461"/>
      <c r="X46" s="461"/>
      <c r="Y46" s="420"/>
      <c r="Z46" s="420"/>
      <c r="AA46" s="420"/>
    </row>
    <row r="47" spans="2:27" ht="12.75">
      <c r="B47" s="597" t="s">
        <v>127</v>
      </c>
      <c r="C47" s="598"/>
      <c r="D47" s="54" t="s">
        <v>128</v>
      </c>
      <c r="E47" s="54"/>
      <c r="F47" s="54"/>
      <c r="G47" s="54"/>
      <c r="H47" s="54"/>
      <c r="I47" s="54"/>
      <c r="J47" s="56">
        <v>1</v>
      </c>
      <c r="K47" s="10">
        <f>AA47</f>
        <v>20</v>
      </c>
      <c r="L47" s="423">
        <v>1</v>
      </c>
      <c r="M47" s="424"/>
      <c r="O47" s="7">
        <v>0</v>
      </c>
      <c r="P47" s="327">
        <f>O47*K47</f>
        <v>0</v>
      </c>
      <c r="R47" s="330">
        <v>20</v>
      </c>
      <c r="S47" s="313"/>
      <c r="T47" s="313"/>
      <c r="U47" s="313"/>
      <c r="V47" s="313"/>
      <c r="W47" s="313"/>
      <c r="X47" s="322">
        <f>SUM(R47:W47)</f>
        <v>20</v>
      </c>
      <c r="Y47" s="366">
        <f>X47*J47</f>
        <v>20</v>
      </c>
      <c r="Z47" s="366">
        <v>0</v>
      </c>
      <c r="AA47" s="366">
        <f>Y47+Z47</f>
        <v>20</v>
      </c>
    </row>
    <row r="48" spans="2:27" ht="12.75">
      <c r="B48" s="133"/>
      <c r="C48" s="107"/>
      <c r="D48" s="110"/>
      <c r="E48" s="16"/>
      <c r="F48" s="16"/>
      <c r="G48" s="16"/>
      <c r="H48" s="16"/>
      <c r="I48" s="16"/>
      <c r="J48" s="17"/>
      <c r="K48" s="47"/>
      <c r="L48" s="47"/>
      <c r="M48" s="18"/>
      <c r="R48" s="323"/>
      <c r="S48" s="324"/>
      <c r="T48" s="324"/>
      <c r="U48" s="324"/>
      <c r="V48" s="324"/>
      <c r="W48" s="324"/>
      <c r="X48" s="325"/>
      <c r="Y48" s="377"/>
      <c r="Z48" s="377"/>
      <c r="AA48" s="377"/>
    </row>
    <row r="49" spans="2:27" ht="12.75">
      <c r="B49" s="629" t="s">
        <v>28</v>
      </c>
      <c r="C49" s="638"/>
      <c r="D49" s="115" t="s">
        <v>194</v>
      </c>
      <c r="E49" s="74" t="s">
        <v>49</v>
      </c>
      <c r="F49" s="91" t="s">
        <v>20</v>
      </c>
      <c r="G49" s="74" t="s">
        <v>173</v>
      </c>
      <c r="H49" s="53"/>
      <c r="I49" s="53"/>
      <c r="J49" s="53">
        <v>4</v>
      </c>
      <c r="K49" s="10">
        <f>AA49</f>
        <v>52</v>
      </c>
      <c r="L49" s="562" t="s">
        <v>93</v>
      </c>
      <c r="M49" s="575"/>
      <c r="O49" s="60">
        <v>0</v>
      </c>
      <c r="P49" s="327">
        <f>O49*K49</f>
        <v>0</v>
      </c>
      <c r="R49" s="322">
        <v>10</v>
      </c>
      <c r="S49" s="322"/>
      <c r="T49" s="322"/>
      <c r="U49" s="322">
        <v>3</v>
      </c>
      <c r="V49" s="322"/>
      <c r="W49" s="322"/>
      <c r="X49" s="322">
        <f>SUM(R49:W49)</f>
        <v>13</v>
      </c>
      <c r="Y49" s="366">
        <f>X49*J49</f>
        <v>52</v>
      </c>
      <c r="Z49" s="366">
        <v>0</v>
      </c>
      <c r="AA49" s="366">
        <f>Y49+Z49</f>
        <v>52</v>
      </c>
    </row>
    <row r="50" spans="2:27" ht="12.75">
      <c r="B50" s="576" t="s">
        <v>135</v>
      </c>
      <c r="C50" s="577"/>
      <c r="D50" s="71" t="s">
        <v>953</v>
      </c>
      <c r="E50" s="71" t="s">
        <v>49</v>
      </c>
      <c r="F50" s="48" t="s">
        <v>20</v>
      </c>
      <c r="G50" s="71" t="s">
        <v>63</v>
      </c>
      <c r="H50" s="9"/>
      <c r="I50" s="9"/>
      <c r="J50" s="53">
        <v>4</v>
      </c>
      <c r="K50" s="10">
        <f>AA50</f>
        <v>32</v>
      </c>
      <c r="L50" s="571" t="s">
        <v>85</v>
      </c>
      <c r="M50" s="572"/>
      <c r="O50" s="60">
        <v>0</v>
      </c>
      <c r="P50" s="327">
        <f>O50*K50</f>
        <v>0</v>
      </c>
      <c r="R50" s="322">
        <v>5</v>
      </c>
      <c r="S50" s="322"/>
      <c r="T50" s="322"/>
      <c r="U50" s="322">
        <v>3</v>
      </c>
      <c r="V50" s="322"/>
      <c r="W50" s="322"/>
      <c r="X50" s="322">
        <f>SUM(R50:W50)</f>
        <v>8</v>
      </c>
      <c r="Y50" s="366">
        <f>X50*J50</f>
        <v>32</v>
      </c>
      <c r="Z50" s="366">
        <v>0</v>
      </c>
      <c r="AA50" s="366">
        <f>Y50+Z50</f>
        <v>32</v>
      </c>
    </row>
    <row r="51" spans="2:27" ht="12.75">
      <c r="B51" s="629"/>
      <c r="C51" s="638"/>
      <c r="D51" s="115" t="s">
        <v>44</v>
      </c>
      <c r="E51" s="71" t="s">
        <v>49</v>
      </c>
      <c r="F51" s="48" t="s">
        <v>20</v>
      </c>
      <c r="G51" s="71" t="s">
        <v>63</v>
      </c>
      <c r="H51" s="9"/>
      <c r="I51" s="9"/>
      <c r="J51" s="53">
        <v>4</v>
      </c>
      <c r="K51" s="10">
        <f>AA51</f>
        <v>32</v>
      </c>
      <c r="L51" s="614"/>
      <c r="M51" s="615"/>
      <c r="O51" s="60">
        <v>0</v>
      </c>
      <c r="P51" s="327">
        <f>O51*K51</f>
        <v>0</v>
      </c>
      <c r="R51" s="322">
        <v>5</v>
      </c>
      <c r="S51" s="322"/>
      <c r="T51" s="322"/>
      <c r="U51" s="322">
        <v>3</v>
      </c>
      <c r="V51" s="322"/>
      <c r="W51" s="322"/>
      <c r="X51" s="322">
        <f>SUM(R51:W51)</f>
        <v>8</v>
      </c>
      <c r="Y51" s="366">
        <f>X51*J51</f>
        <v>32</v>
      </c>
      <c r="Z51" s="366">
        <v>0</v>
      </c>
      <c r="AA51" s="366">
        <f>Y51+Z51</f>
        <v>32</v>
      </c>
    </row>
    <row r="52" spans="2:27" ht="12.75">
      <c r="B52" s="526" t="s">
        <v>399</v>
      </c>
      <c r="C52" s="583"/>
      <c r="D52" s="71" t="s">
        <v>43</v>
      </c>
      <c r="E52" s="71" t="s">
        <v>16</v>
      </c>
      <c r="F52" s="48" t="s">
        <v>20</v>
      </c>
      <c r="G52" s="9"/>
      <c r="H52" s="71"/>
      <c r="I52" s="71"/>
      <c r="J52" s="9">
        <v>4</v>
      </c>
      <c r="K52" s="10">
        <f>AA52</f>
        <v>28</v>
      </c>
      <c r="L52" s="562" t="s">
        <v>85</v>
      </c>
      <c r="M52" s="575"/>
      <c r="O52" s="60">
        <v>0</v>
      </c>
      <c r="P52" s="327">
        <f>O52*K52</f>
        <v>0</v>
      </c>
      <c r="R52" s="322">
        <v>5</v>
      </c>
      <c r="S52" s="322">
        <v>2</v>
      </c>
      <c r="T52" s="322"/>
      <c r="U52" s="322"/>
      <c r="V52" s="322"/>
      <c r="W52" s="322"/>
      <c r="X52" s="322">
        <f>SUM(R52:W52)</f>
        <v>7</v>
      </c>
      <c r="Y52" s="366">
        <f>X52*J52</f>
        <v>28</v>
      </c>
      <c r="Z52" s="366">
        <v>0</v>
      </c>
      <c r="AA52" s="366">
        <f>Y52+Z52</f>
        <v>28</v>
      </c>
    </row>
    <row r="54" spans="2:16" ht="12.75">
      <c r="B54" s="114" t="s">
        <v>1112</v>
      </c>
      <c r="O54" s="200">
        <f>SUM(O43:O53)</f>
        <v>1</v>
      </c>
      <c r="P54" s="332">
        <f>SUM(P43:P53)</f>
        <v>0</v>
      </c>
    </row>
  </sheetData>
  <sheetProtection/>
  <mergeCells count="110">
    <mergeCell ref="K45:K46"/>
    <mergeCell ref="L45:M46"/>
    <mergeCell ref="V45:V46"/>
    <mergeCell ref="W45:W46"/>
    <mergeCell ref="B47:C47"/>
    <mergeCell ref="B5:C5"/>
    <mergeCell ref="G23:G24"/>
    <mergeCell ref="B38:C38"/>
    <mergeCell ref="B44:M44"/>
    <mergeCell ref="L11:M14"/>
    <mergeCell ref="B45:C46"/>
    <mergeCell ref="J45:J46"/>
    <mergeCell ref="B52:C52"/>
    <mergeCell ref="L49:M49"/>
    <mergeCell ref="B49:C49"/>
    <mergeCell ref="L47:M47"/>
    <mergeCell ref="L52:M52"/>
    <mergeCell ref="L50:M51"/>
    <mergeCell ref="B50:C51"/>
    <mergeCell ref="D45:D46"/>
    <mergeCell ref="L37:M37"/>
    <mergeCell ref="B28:C28"/>
    <mergeCell ref="L28:M28"/>
    <mergeCell ref="B33:B34"/>
    <mergeCell ref="L34:M34"/>
    <mergeCell ref="L36:M36"/>
    <mergeCell ref="D29:D30"/>
    <mergeCell ref="E29:E30"/>
    <mergeCell ref="E31:E32"/>
    <mergeCell ref="L33:M33"/>
    <mergeCell ref="B15:B18"/>
    <mergeCell ref="C15:C16"/>
    <mergeCell ref="E13:E14"/>
    <mergeCell ref="D15:D18"/>
    <mergeCell ref="E17:E18"/>
    <mergeCell ref="O3:O4"/>
    <mergeCell ref="B9:C9"/>
    <mergeCell ref="G3:G4"/>
    <mergeCell ref="H3:I3"/>
    <mergeCell ref="E15:E16"/>
    <mergeCell ref="E23:E26"/>
    <mergeCell ref="B36:C36"/>
    <mergeCell ref="B41:C41"/>
    <mergeCell ref="B39:C40"/>
    <mergeCell ref="B31:C32"/>
    <mergeCell ref="D31:D32"/>
    <mergeCell ref="B29:C30"/>
    <mergeCell ref="L39:M40"/>
    <mergeCell ref="B37:C37"/>
    <mergeCell ref="C17:C18"/>
    <mergeCell ref="B23:C26"/>
    <mergeCell ref="D23:D26"/>
    <mergeCell ref="B19:C22"/>
    <mergeCell ref="L23:L26"/>
    <mergeCell ref="M19:M26"/>
    <mergeCell ref="D19:D22"/>
    <mergeCell ref="E19:E22"/>
    <mergeCell ref="R2:X2"/>
    <mergeCell ref="J3:J4"/>
    <mergeCell ref="K3:K4"/>
    <mergeCell ref="L3:M4"/>
    <mergeCell ref="R3:R4"/>
    <mergeCell ref="S3:S4"/>
    <mergeCell ref="X3:X4"/>
    <mergeCell ref="U3:U4"/>
    <mergeCell ref="T3:T4"/>
    <mergeCell ref="P3:P4"/>
    <mergeCell ref="V3:V4"/>
    <mergeCell ref="W3:W4"/>
    <mergeCell ref="L8:M8"/>
    <mergeCell ref="B3:C4"/>
    <mergeCell ref="B10:C10"/>
    <mergeCell ref="B6:C6"/>
    <mergeCell ref="L6:M6"/>
    <mergeCell ref="D3:D4"/>
    <mergeCell ref="E3:E4"/>
    <mergeCell ref="F3:F4"/>
    <mergeCell ref="B11:C14"/>
    <mergeCell ref="D11:D14"/>
    <mergeCell ref="E11:E12"/>
    <mergeCell ref="G25:G26"/>
    <mergeCell ref="E45:E46"/>
    <mergeCell ref="F45:F46"/>
    <mergeCell ref="G45:G46"/>
    <mergeCell ref="H45:I45"/>
    <mergeCell ref="L29:M30"/>
    <mergeCell ref="L41:M41"/>
    <mergeCell ref="L31:M32"/>
    <mergeCell ref="L35:M35"/>
    <mergeCell ref="L38:M38"/>
    <mergeCell ref="Y2:AA2"/>
    <mergeCell ref="Y3:Y4"/>
    <mergeCell ref="Z3:Z4"/>
    <mergeCell ref="AA3:AA4"/>
    <mergeCell ref="L19:L22"/>
    <mergeCell ref="L15:M18"/>
    <mergeCell ref="L5:M5"/>
    <mergeCell ref="B2:M2"/>
    <mergeCell ref="L9:M10"/>
    <mergeCell ref="O2:P2"/>
    <mergeCell ref="Y44:AA44"/>
    <mergeCell ref="Y45:Y46"/>
    <mergeCell ref="Z45:Z46"/>
    <mergeCell ref="AA45:AA46"/>
    <mergeCell ref="R44:X44"/>
    <mergeCell ref="U45:U46"/>
    <mergeCell ref="T45:T46"/>
    <mergeCell ref="R45:R46"/>
    <mergeCell ref="S45:S46"/>
    <mergeCell ref="X45:X4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A58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57421875" style="0" customWidth="1"/>
    <col min="13" max="13" width="8.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140625" style="43" customWidth="1"/>
    <col min="21" max="23" width="8.28125" style="43" customWidth="1"/>
    <col min="24" max="24" width="9.140625" style="43" customWidth="1"/>
  </cols>
  <sheetData>
    <row r="1" ht="8.25" customHeight="1"/>
    <row r="2" spans="2:27" ht="15.75">
      <c r="B2" s="506" t="s">
        <v>789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 customHeight="1">
      <c r="B8" s="576" t="s">
        <v>400</v>
      </c>
      <c r="C8" s="577"/>
      <c r="D8" s="436" t="s">
        <v>137</v>
      </c>
      <c r="E8" s="436" t="s">
        <v>17</v>
      </c>
      <c r="F8" s="71" t="s">
        <v>21</v>
      </c>
      <c r="G8" s="9"/>
      <c r="H8" s="9"/>
      <c r="I8" s="9"/>
      <c r="J8" s="9">
        <v>4</v>
      </c>
      <c r="K8" s="10">
        <f aca="true" t="shared" si="0" ref="K8:K22">AA8</f>
        <v>80</v>
      </c>
      <c r="L8" s="653" t="s">
        <v>401</v>
      </c>
      <c r="M8" s="647" t="s">
        <v>131</v>
      </c>
      <c r="O8" s="60">
        <v>0</v>
      </c>
      <c r="P8" s="327">
        <f aca="true" t="shared" si="1" ref="P8:P40">O8*K8</f>
        <v>0</v>
      </c>
      <c r="R8" s="322">
        <v>10</v>
      </c>
      <c r="S8" s="322">
        <v>5</v>
      </c>
      <c r="T8" s="322">
        <v>5</v>
      </c>
      <c r="U8" s="322"/>
      <c r="V8" s="322"/>
      <c r="W8" s="322"/>
      <c r="X8" s="322">
        <f aca="true" t="shared" si="2" ref="X8:X22">SUM(R8:W8)</f>
        <v>20</v>
      </c>
      <c r="Y8" s="366">
        <f aca="true" t="shared" si="3" ref="Y8:Y22">X8*J8</f>
        <v>80</v>
      </c>
      <c r="Z8" s="366">
        <v>0</v>
      </c>
      <c r="AA8" s="366">
        <f aca="true" t="shared" si="4" ref="AA8:AA22">Y8+Z8</f>
        <v>80</v>
      </c>
    </row>
    <row r="9" spans="2:27" ht="12.75">
      <c r="B9" s="629"/>
      <c r="C9" s="638"/>
      <c r="D9" s="437"/>
      <c r="E9" s="437"/>
      <c r="F9" s="71" t="s">
        <v>20</v>
      </c>
      <c r="G9" s="9"/>
      <c r="H9" s="9"/>
      <c r="I9" s="9"/>
      <c r="J9" s="9">
        <v>4</v>
      </c>
      <c r="K9" s="10">
        <f t="shared" si="0"/>
        <v>60</v>
      </c>
      <c r="L9" s="654"/>
      <c r="M9" s="648"/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/>
      <c r="W9" s="322"/>
      <c r="X9" s="322">
        <f t="shared" si="2"/>
        <v>15</v>
      </c>
      <c r="Y9" s="366">
        <f t="shared" si="3"/>
        <v>60</v>
      </c>
      <c r="Z9" s="366">
        <v>0</v>
      </c>
      <c r="AA9" s="366">
        <f t="shared" si="4"/>
        <v>60</v>
      </c>
    </row>
    <row r="10" spans="2:27" ht="12.75">
      <c r="B10" s="629"/>
      <c r="C10" s="638"/>
      <c r="D10" s="437"/>
      <c r="E10" s="480"/>
      <c r="F10" s="71" t="s">
        <v>19</v>
      </c>
      <c r="G10" s="9"/>
      <c r="H10" s="9"/>
      <c r="I10" s="9"/>
      <c r="J10" s="9">
        <v>4</v>
      </c>
      <c r="K10" s="10">
        <f t="shared" si="0"/>
        <v>68</v>
      </c>
      <c r="L10" s="654"/>
      <c r="M10" s="648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2</v>
      </c>
      <c r="U10" s="322"/>
      <c r="V10" s="322"/>
      <c r="W10" s="322"/>
      <c r="X10" s="322">
        <f t="shared" si="2"/>
        <v>17</v>
      </c>
      <c r="Y10" s="366">
        <f t="shared" si="3"/>
        <v>68</v>
      </c>
      <c r="Z10" s="366">
        <v>0</v>
      </c>
      <c r="AA10" s="366">
        <f t="shared" si="4"/>
        <v>68</v>
      </c>
    </row>
    <row r="11" spans="2:27" ht="12.75" customHeight="1">
      <c r="B11" s="629"/>
      <c r="C11" s="638"/>
      <c r="D11" s="437"/>
      <c r="E11" s="498" t="s">
        <v>16</v>
      </c>
      <c r="F11" s="71" t="s">
        <v>21</v>
      </c>
      <c r="G11" s="9"/>
      <c r="H11" s="9"/>
      <c r="I11" s="9"/>
      <c r="J11" s="9">
        <v>4</v>
      </c>
      <c r="K11" s="10">
        <f t="shared" si="0"/>
        <v>68</v>
      </c>
      <c r="L11" s="654"/>
      <c r="M11" s="648"/>
      <c r="O11" s="60">
        <v>0</v>
      </c>
      <c r="P11" s="327">
        <f t="shared" si="1"/>
        <v>0</v>
      </c>
      <c r="R11" s="322">
        <v>10</v>
      </c>
      <c r="S11" s="322">
        <v>2</v>
      </c>
      <c r="T11" s="322">
        <v>5</v>
      </c>
      <c r="U11" s="322"/>
      <c r="V11" s="322"/>
      <c r="W11" s="322"/>
      <c r="X11" s="322">
        <f t="shared" si="2"/>
        <v>17</v>
      </c>
      <c r="Y11" s="366">
        <f t="shared" si="3"/>
        <v>68</v>
      </c>
      <c r="Z11" s="366">
        <v>0</v>
      </c>
      <c r="AA11" s="366">
        <f t="shared" si="4"/>
        <v>68</v>
      </c>
    </row>
    <row r="12" spans="2:27" ht="12.75">
      <c r="B12" s="629"/>
      <c r="C12" s="638"/>
      <c r="D12" s="437"/>
      <c r="E12" s="625"/>
      <c r="F12" s="71" t="s">
        <v>20</v>
      </c>
      <c r="G12" s="9"/>
      <c r="H12" s="9"/>
      <c r="I12" s="9"/>
      <c r="J12" s="9">
        <v>4</v>
      </c>
      <c r="K12" s="10">
        <f t="shared" si="0"/>
        <v>48</v>
      </c>
      <c r="L12" s="654"/>
      <c r="M12" s="648"/>
      <c r="O12" s="60">
        <v>0</v>
      </c>
      <c r="P12" s="327">
        <f t="shared" si="1"/>
        <v>0</v>
      </c>
      <c r="R12" s="322">
        <v>10</v>
      </c>
      <c r="S12" s="322">
        <v>2</v>
      </c>
      <c r="T12" s="322"/>
      <c r="U12" s="322"/>
      <c r="V12" s="322"/>
      <c r="W12" s="322"/>
      <c r="X12" s="322">
        <f t="shared" si="2"/>
        <v>12</v>
      </c>
      <c r="Y12" s="366">
        <f t="shared" si="3"/>
        <v>48</v>
      </c>
      <c r="Z12" s="366">
        <v>0</v>
      </c>
      <c r="AA12" s="366">
        <f t="shared" si="4"/>
        <v>48</v>
      </c>
    </row>
    <row r="13" spans="2:27" ht="12.75">
      <c r="B13" s="629"/>
      <c r="C13" s="638"/>
      <c r="D13" s="437"/>
      <c r="E13" s="503"/>
      <c r="F13" s="71" t="s">
        <v>19</v>
      </c>
      <c r="G13" s="9"/>
      <c r="H13" s="9"/>
      <c r="I13" s="9"/>
      <c r="J13" s="9">
        <v>4</v>
      </c>
      <c r="K13" s="10">
        <f t="shared" si="0"/>
        <v>56</v>
      </c>
      <c r="L13" s="654"/>
      <c r="M13" s="648"/>
      <c r="O13" s="60">
        <v>0</v>
      </c>
      <c r="P13" s="327">
        <f t="shared" si="1"/>
        <v>0</v>
      </c>
      <c r="R13" s="322">
        <v>10</v>
      </c>
      <c r="S13" s="322">
        <v>2</v>
      </c>
      <c r="T13" s="322">
        <v>2</v>
      </c>
      <c r="U13" s="322"/>
      <c r="V13" s="322"/>
      <c r="W13" s="322"/>
      <c r="X13" s="322">
        <f t="shared" si="2"/>
        <v>14</v>
      </c>
      <c r="Y13" s="366">
        <f t="shared" si="3"/>
        <v>56</v>
      </c>
      <c r="Z13" s="366">
        <v>0</v>
      </c>
      <c r="AA13" s="366">
        <f t="shared" si="4"/>
        <v>56</v>
      </c>
    </row>
    <row r="14" spans="2:27" ht="12.75" customHeight="1">
      <c r="B14" s="629"/>
      <c r="C14" s="638"/>
      <c r="D14" s="437"/>
      <c r="E14" s="436" t="s">
        <v>17</v>
      </c>
      <c r="F14" s="71" t="s">
        <v>21</v>
      </c>
      <c r="G14" s="9" t="s">
        <v>63</v>
      </c>
      <c r="H14" s="9"/>
      <c r="I14" s="9"/>
      <c r="J14" s="9">
        <v>4</v>
      </c>
      <c r="K14" s="10">
        <f t="shared" si="0"/>
        <v>92</v>
      </c>
      <c r="L14" s="650" t="s">
        <v>42</v>
      </c>
      <c r="M14" s="648"/>
      <c r="O14" s="60">
        <v>0</v>
      </c>
      <c r="P14" s="327">
        <f t="shared" si="1"/>
        <v>0</v>
      </c>
      <c r="R14" s="322">
        <v>10</v>
      </c>
      <c r="S14" s="322">
        <v>5</v>
      </c>
      <c r="T14" s="322">
        <v>5</v>
      </c>
      <c r="U14" s="322">
        <v>3</v>
      </c>
      <c r="V14" s="322"/>
      <c r="W14" s="322"/>
      <c r="X14" s="322">
        <f t="shared" si="2"/>
        <v>23</v>
      </c>
      <c r="Y14" s="366">
        <f t="shared" si="3"/>
        <v>92</v>
      </c>
      <c r="Z14" s="366">
        <v>0</v>
      </c>
      <c r="AA14" s="366">
        <f t="shared" si="4"/>
        <v>92</v>
      </c>
    </row>
    <row r="15" spans="2:27" ht="12.75">
      <c r="B15" s="629"/>
      <c r="C15" s="638"/>
      <c r="D15" s="437"/>
      <c r="E15" s="437"/>
      <c r="F15" s="71" t="s">
        <v>20</v>
      </c>
      <c r="G15" s="9" t="s">
        <v>63</v>
      </c>
      <c r="H15" s="9"/>
      <c r="I15" s="9"/>
      <c r="J15" s="9">
        <v>4</v>
      </c>
      <c r="K15" s="10">
        <f t="shared" si="0"/>
        <v>72</v>
      </c>
      <c r="L15" s="651"/>
      <c r="M15" s="648"/>
      <c r="O15" s="60">
        <v>0</v>
      </c>
      <c r="P15" s="327">
        <f t="shared" si="1"/>
        <v>0</v>
      </c>
      <c r="R15" s="322">
        <v>10</v>
      </c>
      <c r="S15" s="322">
        <v>5</v>
      </c>
      <c r="T15" s="322"/>
      <c r="U15" s="322">
        <v>3</v>
      </c>
      <c r="V15" s="322"/>
      <c r="W15" s="322"/>
      <c r="X15" s="322">
        <f t="shared" si="2"/>
        <v>18</v>
      </c>
      <c r="Y15" s="366">
        <f t="shared" si="3"/>
        <v>72</v>
      </c>
      <c r="Z15" s="366">
        <v>0</v>
      </c>
      <c r="AA15" s="366">
        <f t="shared" si="4"/>
        <v>72</v>
      </c>
    </row>
    <row r="16" spans="2:27" ht="12.75">
      <c r="B16" s="629"/>
      <c r="C16" s="638"/>
      <c r="D16" s="437"/>
      <c r="E16" s="480"/>
      <c r="F16" s="71" t="s">
        <v>19</v>
      </c>
      <c r="G16" s="53" t="s">
        <v>63</v>
      </c>
      <c r="H16" s="53"/>
      <c r="I16" s="53"/>
      <c r="J16" s="9">
        <v>4</v>
      </c>
      <c r="K16" s="10">
        <f t="shared" si="0"/>
        <v>80</v>
      </c>
      <c r="L16" s="651"/>
      <c r="M16" s="648"/>
      <c r="O16" s="60">
        <v>0</v>
      </c>
      <c r="P16" s="327">
        <f t="shared" si="1"/>
        <v>0</v>
      </c>
      <c r="R16" s="322">
        <v>10</v>
      </c>
      <c r="S16" s="322">
        <v>5</v>
      </c>
      <c r="T16" s="322">
        <v>2</v>
      </c>
      <c r="U16" s="322">
        <v>3</v>
      </c>
      <c r="V16" s="322"/>
      <c r="W16" s="322"/>
      <c r="X16" s="322">
        <f t="shared" si="2"/>
        <v>20</v>
      </c>
      <c r="Y16" s="366">
        <f t="shared" si="3"/>
        <v>80</v>
      </c>
      <c r="Z16" s="366">
        <v>0</v>
      </c>
      <c r="AA16" s="366">
        <f t="shared" si="4"/>
        <v>80</v>
      </c>
    </row>
    <row r="17" spans="2:27" ht="12.75" customHeight="1">
      <c r="B17" s="629"/>
      <c r="C17" s="638"/>
      <c r="D17" s="437"/>
      <c r="E17" s="498" t="s">
        <v>16</v>
      </c>
      <c r="F17" s="71" t="s">
        <v>21</v>
      </c>
      <c r="G17" s="9" t="s">
        <v>63</v>
      </c>
      <c r="H17" s="9"/>
      <c r="I17" s="9"/>
      <c r="J17" s="9">
        <v>4</v>
      </c>
      <c r="K17" s="10">
        <f t="shared" si="0"/>
        <v>80</v>
      </c>
      <c r="L17" s="651"/>
      <c r="M17" s="648"/>
      <c r="O17" s="60">
        <v>0</v>
      </c>
      <c r="P17" s="327">
        <f t="shared" si="1"/>
        <v>0</v>
      </c>
      <c r="R17" s="322">
        <v>10</v>
      </c>
      <c r="S17" s="322">
        <v>2</v>
      </c>
      <c r="T17" s="322">
        <v>5</v>
      </c>
      <c r="U17" s="322">
        <v>3</v>
      </c>
      <c r="V17" s="322"/>
      <c r="W17" s="322"/>
      <c r="X17" s="322">
        <f t="shared" si="2"/>
        <v>20</v>
      </c>
      <c r="Y17" s="366">
        <f t="shared" si="3"/>
        <v>80</v>
      </c>
      <c r="Z17" s="366">
        <v>0</v>
      </c>
      <c r="AA17" s="366">
        <f t="shared" si="4"/>
        <v>80</v>
      </c>
    </row>
    <row r="18" spans="2:27" ht="12.75">
      <c r="B18" s="629"/>
      <c r="C18" s="638"/>
      <c r="D18" s="437"/>
      <c r="E18" s="625"/>
      <c r="F18" s="71" t="s">
        <v>20</v>
      </c>
      <c r="G18" s="9" t="s">
        <v>63</v>
      </c>
      <c r="H18" s="9"/>
      <c r="I18" s="9"/>
      <c r="J18" s="9">
        <v>4</v>
      </c>
      <c r="K18" s="10">
        <f t="shared" si="0"/>
        <v>60</v>
      </c>
      <c r="L18" s="651"/>
      <c r="M18" s="648"/>
      <c r="O18" s="60">
        <v>0</v>
      </c>
      <c r="P18" s="327">
        <f t="shared" si="1"/>
        <v>0</v>
      </c>
      <c r="R18" s="322">
        <v>10</v>
      </c>
      <c r="S18" s="322">
        <v>2</v>
      </c>
      <c r="T18" s="322"/>
      <c r="U18" s="322">
        <v>3</v>
      </c>
      <c r="V18" s="322"/>
      <c r="W18" s="322"/>
      <c r="X18" s="322">
        <f t="shared" si="2"/>
        <v>15</v>
      </c>
      <c r="Y18" s="366">
        <f t="shared" si="3"/>
        <v>60</v>
      </c>
      <c r="Z18" s="366">
        <v>0</v>
      </c>
      <c r="AA18" s="366">
        <f t="shared" si="4"/>
        <v>60</v>
      </c>
    </row>
    <row r="19" spans="2:27" ht="12.75">
      <c r="B19" s="578"/>
      <c r="C19" s="579"/>
      <c r="D19" s="480"/>
      <c r="E19" s="503"/>
      <c r="F19" s="71" t="s">
        <v>19</v>
      </c>
      <c r="G19" s="53" t="s">
        <v>63</v>
      </c>
      <c r="H19" s="53"/>
      <c r="I19" s="53"/>
      <c r="J19" s="9">
        <v>4</v>
      </c>
      <c r="K19" s="10">
        <f t="shared" si="0"/>
        <v>68</v>
      </c>
      <c r="L19" s="652"/>
      <c r="M19" s="649"/>
      <c r="O19" s="60">
        <v>0</v>
      </c>
      <c r="P19" s="327">
        <f t="shared" si="1"/>
        <v>0</v>
      </c>
      <c r="R19" s="322">
        <v>10</v>
      </c>
      <c r="S19" s="322">
        <v>2</v>
      </c>
      <c r="T19" s="322">
        <v>2</v>
      </c>
      <c r="U19" s="322">
        <v>3</v>
      </c>
      <c r="V19" s="322"/>
      <c r="W19" s="322"/>
      <c r="X19" s="322">
        <f t="shared" si="2"/>
        <v>17</v>
      </c>
      <c r="Y19" s="366">
        <f t="shared" si="3"/>
        <v>68</v>
      </c>
      <c r="Z19" s="366">
        <v>0</v>
      </c>
      <c r="AA19" s="366">
        <f t="shared" si="4"/>
        <v>68</v>
      </c>
    </row>
    <row r="20" spans="2:27" ht="28.5" customHeight="1">
      <c r="B20" s="526" t="s">
        <v>402</v>
      </c>
      <c r="C20" s="505"/>
      <c r="D20" s="112" t="s">
        <v>194</v>
      </c>
      <c r="E20" s="71" t="s">
        <v>49</v>
      </c>
      <c r="F20" s="74" t="s">
        <v>20</v>
      </c>
      <c r="G20" s="112" t="s">
        <v>173</v>
      </c>
      <c r="H20" s="53"/>
      <c r="I20" s="53"/>
      <c r="J20" s="9">
        <v>4</v>
      </c>
      <c r="K20" s="10">
        <f t="shared" si="0"/>
        <v>52</v>
      </c>
      <c r="L20" s="562" t="s">
        <v>83</v>
      </c>
      <c r="M20" s="554"/>
      <c r="O20" s="60">
        <v>0</v>
      </c>
      <c r="P20" s="327">
        <f t="shared" si="1"/>
        <v>0</v>
      </c>
      <c r="R20" s="322">
        <v>10</v>
      </c>
      <c r="S20" s="322"/>
      <c r="T20" s="322"/>
      <c r="U20" s="322">
        <v>3</v>
      </c>
      <c r="V20" s="322"/>
      <c r="W20" s="322"/>
      <c r="X20" s="322">
        <f t="shared" si="2"/>
        <v>13</v>
      </c>
      <c r="Y20" s="371">
        <f t="shared" si="3"/>
        <v>52</v>
      </c>
      <c r="Z20" s="371">
        <v>0</v>
      </c>
      <c r="AA20" s="371">
        <f t="shared" si="4"/>
        <v>52</v>
      </c>
    </row>
    <row r="21" spans="2:27" ht="12.75">
      <c r="B21" s="526" t="s">
        <v>135</v>
      </c>
      <c r="C21" s="583"/>
      <c r="D21" s="9" t="s">
        <v>44</v>
      </c>
      <c r="E21" s="9" t="s">
        <v>49</v>
      </c>
      <c r="F21" s="91" t="s">
        <v>20</v>
      </c>
      <c r="G21" s="53" t="s">
        <v>63</v>
      </c>
      <c r="H21" s="53"/>
      <c r="I21" s="53"/>
      <c r="J21" s="9">
        <v>4</v>
      </c>
      <c r="K21" s="10">
        <f t="shared" si="0"/>
        <v>32</v>
      </c>
      <c r="L21" s="100" t="s">
        <v>60</v>
      </c>
      <c r="M21" s="621" t="s">
        <v>132</v>
      </c>
      <c r="O21" s="60">
        <v>0</v>
      </c>
      <c r="P21" s="327">
        <f t="shared" si="1"/>
        <v>0</v>
      </c>
      <c r="R21" s="322">
        <v>5</v>
      </c>
      <c r="S21" s="322"/>
      <c r="T21" s="322"/>
      <c r="U21" s="322">
        <v>3</v>
      </c>
      <c r="V21" s="322"/>
      <c r="W21" s="322"/>
      <c r="X21" s="322">
        <f t="shared" si="2"/>
        <v>8</v>
      </c>
      <c r="Y21" s="366">
        <f t="shared" si="3"/>
        <v>32</v>
      </c>
      <c r="Z21" s="366">
        <v>0</v>
      </c>
      <c r="AA21" s="366">
        <f t="shared" si="4"/>
        <v>32</v>
      </c>
    </row>
    <row r="22" spans="2:27" ht="12.75">
      <c r="B22" s="526" t="s">
        <v>136</v>
      </c>
      <c r="C22" s="583"/>
      <c r="D22" s="73" t="s">
        <v>44</v>
      </c>
      <c r="E22" s="71" t="s">
        <v>49</v>
      </c>
      <c r="F22" s="48" t="s">
        <v>20</v>
      </c>
      <c r="G22" s="71" t="s">
        <v>65</v>
      </c>
      <c r="H22" s="9"/>
      <c r="I22" s="9"/>
      <c r="J22" s="9">
        <v>4</v>
      </c>
      <c r="K22" s="10">
        <f t="shared" si="0"/>
        <v>32</v>
      </c>
      <c r="L22" s="100" t="s">
        <v>60</v>
      </c>
      <c r="M22" s="517"/>
      <c r="O22" s="60">
        <v>0</v>
      </c>
      <c r="P22" s="327">
        <f t="shared" si="1"/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 t="shared" si="2"/>
        <v>8</v>
      </c>
      <c r="Y22" s="366">
        <f t="shared" si="3"/>
        <v>32</v>
      </c>
      <c r="Z22" s="366">
        <v>0</v>
      </c>
      <c r="AA22" s="366">
        <f t="shared" si="4"/>
        <v>32</v>
      </c>
    </row>
    <row r="23" spans="2:27" ht="12.75">
      <c r="B23" s="15" t="s">
        <v>273</v>
      </c>
      <c r="C23" s="95"/>
      <c r="D23" s="16"/>
      <c r="E23" s="16"/>
      <c r="F23" s="16"/>
      <c r="G23" s="16"/>
      <c r="H23" s="16"/>
      <c r="I23" s="16"/>
      <c r="J23" s="17"/>
      <c r="K23" s="17"/>
      <c r="L23" s="47"/>
      <c r="M23" s="18"/>
      <c r="R23" s="323"/>
      <c r="S23" s="324"/>
      <c r="T23" s="324"/>
      <c r="U23" s="324"/>
      <c r="V23" s="324"/>
      <c r="W23" s="324"/>
      <c r="X23" s="325"/>
      <c r="Y23" s="375"/>
      <c r="Z23" s="367"/>
      <c r="AA23" s="372"/>
    </row>
    <row r="24" spans="2:27" ht="12.75">
      <c r="B24" s="526" t="s">
        <v>413</v>
      </c>
      <c r="C24" s="583"/>
      <c r="D24" s="74" t="s">
        <v>137</v>
      </c>
      <c r="E24" s="71" t="s">
        <v>17</v>
      </c>
      <c r="F24" s="112" t="s">
        <v>22</v>
      </c>
      <c r="G24" s="53"/>
      <c r="H24" s="53"/>
      <c r="I24" s="53"/>
      <c r="J24" s="53">
        <v>4</v>
      </c>
      <c r="K24" s="10">
        <f aca="true" t="shared" si="5" ref="K24:K46">AA24</f>
        <v>100</v>
      </c>
      <c r="L24" s="553" t="s">
        <v>59</v>
      </c>
      <c r="M24" s="644"/>
      <c r="O24" s="60">
        <v>0</v>
      </c>
      <c r="P24" s="327">
        <f>O24*K24</f>
        <v>0</v>
      </c>
      <c r="R24" s="322">
        <v>10</v>
      </c>
      <c r="S24" s="322">
        <v>5</v>
      </c>
      <c r="T24" s="322">
        <v>10</v>
      </c>
      <c r="U24" s="322"/>
      <c r="V24" s="322"/>
      <c r="W24" s="322"/>
      <c r="X24" s="322">
        <f aca="true" t="shared" si="6" ref="X24:X46">SUM(R24:W24)</f>
        <v>25</v>
      </c>
      <c r="Y24" s="366">
        <f aca="true" t="shared" si="7" ref="Y24:Y46">X24*J24</f>
        <v>100</v>
      </c>
      <c r="Z24" s="366">
        <v>0</v>
      </c>
      <c r="AA24" s="366">
        <f aca="true" t="shared" si="8" ref="AA24:AA46">Y24+Z24</f>
        <v>100</v>
      </c>
    </row>
    <row r="25" spans="2:27" ht="12.75">
      <c r="B25" s="645" t="s">
        <v>403</v>
      </c>
      <c r="C25" s="618"/>
      <c r="D25" s="9" t="s">
        <v>194</v>
      </c>
      <c r="E25" s="9" t="s">
        <v>49</v>
      </c>
      <c r="F25" s="48" t="s">
        <v>20</v>
      </c>
      <c r="G25" s="9" t="s">
        <v>63</v>
      </c>
      <c r="H25" s="9"/>
      <c r="I25" s="9"/>
      <c r="J25" s="9">
        <v>4</v>
      </c>
      <c r="K25" s="10">
        <f t="shared" si="5"/>
        <v>52</v>
      </c>
      <c r="L25" s="562" t="s">
        <v>60</v>
      </c>
      <c r="M25" s="644"/>
      <c r="O25" s="60">
        <v>0</v>
      </c>
      <c r="P25" s="327">
        <f t="shared" si="1"/>
        <v>0</v>
      </c>
      <c r="R25" s="322">
        <v>10</v>
      </c>
      <c r="S25" s="322"/>
      <c r="T25" s="322"/>
      <c r="U25" s="322">
        <v>3</v>
      </c>
      <c r="V25" s="322"/>
      <c r="W25" s="322"/>
      <c r="X25" s="322">
        <f t="shared" si="6"/>
        <v>13</v>
      </c>
      <c r="Y25" s="366">
        <f t="shared" si="7"/>
        <v>52</v>
      </c>
      <c r="Z25" s="366">
        <v>0</v>
      </c>
      <c r="AA25" s="366">
        <f t="shared" si="8"/>
        <v>52</v>
      </c>
    </row>
    <row r="26" spans="2:27" ht="12.75">
      <c r="B26" s="645" t="s">
        <v>974</v>
      </c>
      <c r="C26" s="618"/>
      <c r="D26" s="9" t="s">
        <v>194</v>
      </c>
      <c r="E26" s="9" t="s">
        <v>49</v>
      </c>
      <c r="F26" s="91" t="s">
        <v>20</v>
      </c>
      <c r="G26" s="53" t="s">
        <v>63</v>
      </c>
      <c r="H26" s="53"/>
      <c r="I26" s="53"/>
      <c r="J26" s="53">
        <v>4</v>
      </c>
      <c r="K26" s="10">
        <f t="shared" si="5"/>
        <v>52</v>
      </c>
      <c r="L26" s="562" t="s">
        <v>60</v>
      </c>
      <c r="M26" s="644"/>
      <c r="O26" s="60">
        <v>0</v>
      </c>
      <c r="P26" s="327">
        <f t="shared" si="1"/>
        <v>0</v>
      </c>
      <c r="R26" s="322">
        <v>10</v>
      </c>
      <c r="S26" s="322"/>
      <c r="T26" s="322"/>
      <c r="U26" s="322">
        <v>3</v>
      </c>
      <c r="V26" s="322"/>
      <c r="W26" s="322"/>
      <c r="X26" s="322">
        <f t="shared" si="6"/>
        <v>13</v>
      </c>
      <c r="Y26" s="366">
        <f t="shared" si="7"/>
        <v>52</v>
      </c>
      <c r="Z26" s="366">
        <v>0</v>
      </c>
      <c r="AA26" s="366">
        <f t="shared" si="8"/>
        <v>52</v>
      </c>
    </row>
    <row r="27" spans="2:27" ht="12.75">
      <c r="B27" s="645" t="s">
        <v>404</v>
      </c>
      <c r="C27" s="618"/>
      <c r="D27" s="9" t="s">
        <v>194</v>
      </c>
      <c r="E27" s="9" t="s">
        <v>49</v>
      </c>
      <c r="F27" s="48" t="s">
        <v>20</v>
      </c>
      <c r="G27" s="9" t="s">
        <v>63</v>
      </c>
      <c r="H27" s="9"/>
      <c r="I27" s="9"/>
      <c r="J27" s="9">
        <v>4</v>
      </c>
      <c r="K27" s="10">
        <f t="shared" si="5"/>
        <v>52</v>
      </c>
      <c r="L27" s="562" t="s">
        <v>42</v>
      </c>
      <c r="M27" s="644"/>
      <c r="O27" s="60">
        <v>0</v>
      </c>
      <c r="P27" s="327">
        <f t="shared" si="1"/>
        <v>0</v>
      </c>
      <c r="R27" s="322">
        <v>10</v>
      </c>
      <c r="S27" s="322"/>
      <c r="T27" s="322"/>
      <c r="U27" s="322">
        <v>3</v>
      </c>
      <c r="V27" s="322"/>
      <c r="W27" s="322"/>
      <c r="X27" s="322">
        <f t="shared" si="6"/>
        <v>13</v>
      </c>
      <c r="Y27" s="366">
        <f t="shared" si="7"/>
        <v>52</v>
      </c>
      <c r="Z27" s="366">
        <v>0</v>
      </c>
      <c r="AA27" s="366">
        <f t="shared" si="8"/>
        <v>52</v>
      </c>
    </row>
    <row r="28" spans="2:27" ht="12.75" customHeight="1">
      <c r="B28" s="576" t="s">
        <v>823</v>
      </c>
      <c r="C28" s="577"/>
      <c r="D28" s="498" t="s">
        <v>23</v>
      </c>
      <c r="E28" s="498" t="s">
        <v>16</v>
      </c>
      <c r="F28" s="71" t="s">
        <v>22</v>
      </c>
      <c r="G28" s="71"/>
      <c r="H28" s="9"/>
      <c r="I28" s="9"/>
      <c r="J28" s="9">
        <v>4</v>
      </c>
      <c r="K28" s="10">
        <f t="shared" si="5"/>
        <v>88</v>
      </c>
      <c r="L28" s="580" t="s">
        <v>59</v>
      </c>
      <c r="M28" s="610"/>
      <c r="O28" s="60">
        <v>0</v>
      </c>
      <c r="P28" s="327">
        <f t="shared" si="1"/>
        <v>0</v>
      </c>
      <c r="R28" s="322">
        <v>10</v>
      </c>
      <c r="S28" s="322">
        <v>2</v>
      </c>
      <c r="T28" s="322">
        <v>10</v>
      </c>
      <c r="U28" s="322"/>
      <c r="V28" s="322"/>
      <c r="W28" s="322"/>
      <c r="X28" s="322">
        <f t="shared" si="6"/>
        <v>22</v>
      </c>
      <c r="Y28" s="366">
        <f t="shared" si="7"/>
        <v>88</v>
      </c>
      <c r="Z28" s="366">
        <v>0</v>
      </c>
      <c r="AA28" s="366">
        <f t="shared" si="8"/>
        <v>88</v>
      </c>
    </row>
    <row r="29" spans="2:27" ht="12.75">
      <c r="B29" s="629"/>
      <c r="C29" s="638"/>
      <c r="D29" s="625"/>
      <c r="E29" s="625"/>
      <c r="F29" s="71" t="s">
        <v>21</v>
      </c>
      <c r="G29" s="9"/>
      <c r="H29" s="9"/>
      <c r="I29" s="9"/>
      <c r="J29" s="9">
        <v>4</v>
      </c>
      <c r="K29" s="10">
        <f t="shared" si="5"/>
        <v>68</v>
      </c>
      <c r="L29" s="611"/>
      <c r="M29" s="612"/>
      <c r="O29" s="60">
        <v>0</v>
      </c>
      <c r="P29" s="327">
        <f t="shared" si="1"/>
        <v>0</v>
      </c>
      <c r="R29" s="322">
        <v>10</v>
      </c>
      <c r="S29" s="322">
        <v>2</v>
      </c>
      <c r="T29" s="322">
        <v>5</v>
      </c>
      <c r="U29" s="322"/>
      <c r="V29" s="322"/>
      <c r="W29" s="322"/>
      <c r="X29" s="322">
        <f t="shared" si="6"/>
        <v>17</v>
      </c>
      <c r="Y29" s="366">
        <f t="shared" si="7"/>
        <v>68</v>
      </c>
      <c r="Z29" s="366">
        <v>0</v>
      </c>
      <c r="AA29" s="366">
        <f t="shared" si="8"/>
        <v>68</v>
      </c>
    </row>
    <row r="30" spans="2:27" ht="12.75">
      <c r="B30" s="629"/>
      <c r="C30" s="638"/>
      <c r="D30" s="625"/>
      <c r="E30" s="625"/>
      <c r="F30" s="71" t="s">
        <v>22</v>
      </c>
      <c r="G30" s="556" t="s">
        <v>405</v>
      </c>
      <c r="H30" s="9"/>
      <c r="I30" s="9"/>
      <c r="J30" s="9">
        <v>4</v>
      </c>
      <c r="K30" s="10">
        <f t="shared" si="5"/>
        <v>94</v>
      </c>
      <c r="L30" s="611"/>
      <c r="M30" s="612"/>
      <c r="O30" s="60">
        <v>0</v>
      </c>
      <c r="P30" s="327">
        <f t="shared" si="1"/>
        <v>0</v>
      </c>
      <c r="R30" s="322">
        <v>10</v>
      </c>
      <c r="S30" s="322">
        <v>2</v>
      </c>
      <c r="T30" s="322">
        <v>10</v>
      </c>
      <c r="U30" s="322">
        <v>3</v>
      </c>
      <c r="V30" s="322"/>
      <c r="W30" s="322"/>
      <c r="X30" s="322">
        <f t="shared" si="6"/>
        <v>25</v>
      </c>
      <c r="Y30" s="366">
        <f t="shared" si="7"/>
        <v>100</v>
      </c>
      <c r="Z30" s="366">
        <v>-6</v>
      </c>
      <c r="AA30" s="366">
        <f t="shared" si="8"/>
        <v>94</v>
      </c>
    </row>
    <row r="31" spans="2:27" ht="12.75">
      <c r="B31" s="578"/>
      <c r="C31" s="579"/>
      <c r="D31" s="503"/>
      <c r="E31" s="503"/>
      <c r="F31" s="71" t="s">
        <v>21</v>
      </c>
      <c r="G31" s="552"/>
      <c r="H31" s="9"/>
      <c r="I31" s="9"/>
      <c r="J31" s="9">
        <v>4</v>
      </c>
      <c r="K31" s="10">
        <f t="shared" si="5"/>
        <v>74</v>
      </c>
      <c r="L31" s="619"/>
      <c r="M31" s="620"/>
      <c r="O31" s="60">
        <v>0</v>
      </c>
      <c r="P31" s="327">
        <f t="shared" si="1"/>
        <v>0</v>
      </c>
      <c r="R31" s="322">
        <v>10</v>
      </c>
      <c r="S31" s="322">
        <v>2</v>
      </c>
      <c r="T31" s="322">
        <v>5</v>
      </c>
      <c r="U31" s="322">
        <v>3</v>
      </c>
      <c r="V31" s="322"/>
      <c r="W31" s="322"/>
      <c r="X31" s="322">
        <f t="shared" si="6"/>
        <v>20</v>
      </c>
      <c r="Y31" s="366">
        <f t="shared" si="7"/>
        <v>80</v>
      </c>
      <c r="Z31" s="366">
        <v>-6</v>
      </c>
      <c r="AA31" s="366">
        <f t="shared" si="8"/>
        <v>74</v>
      </c>
    </row>
    <row r="32" spans="2:27" ht="27" customHeight="1">
      <c r="B32" s="526" t="s">
        <v>406</v>
      </c>
      <c r="C32" s="505"/>
      <c r="D32" s="74" t="s">
        <v>268</v>
      </c>
      <c r="E32" s="74" t="s">
        <v>16</v>
      </c>
      <c r="F32" s="73" t="s">
        <v>20</v>
      </c>
      <c r="G32" s="9"/>
      <c r="H32" s="1"/>
      <c r="I32" s="1"/>
      <c r="J32" s="9">
        <v>4</v>
      </c>
      <c r="K32" s="10">
        <f t="shared" si="5"/>
        <v>28</v>
      </c>
      <c r="L32" s="580" t="s">
        <v>92</v>
      </c>
      <c r="M32" s="450"/>
      <c r="O32" s="60">
        <v>0</v>
      </c>
      <c r="P32" s="327">
        <f t="shared" si="1"/>
        <v>0</v>
      </c>
      <c r="R32" s="322">
        <v>5</v>
      </c>
      <c r="S32" s="322">
        <v>2</v>
      </c>
      <c r="T32" s="322"/>
      <c r="U32" s="322"/>
      <c r="V32" s="322"/>
      <c r="W32" s="322"/>
      <c r="X32" s="322">
        <f t="shared" si="6"/>
        <v>7</v>
      </c>
      <c r="Y32" s="371">
        <f t="shared" si="7"/>
        <v>28</v>
      </c>
      <c r="Z32" s="371">
        <v>0</v>
      </c>
      <c r="AA32" s="371">
        <f t="shared" si="8"/>
        <v>28</v>
      </c>
    </row>
    <row r="33" spans="2:27" ht="12.75">
      <c r="B33" s="576" t="s">
        <v>824</v>
      </c>
      <c r="C33" s="446"/>
      <c r="D33" s="498" t="s">
        <v>23</v>
      </c>
      <c r="E33" s="436" t="s">
        <v>16</v>
      </c>
      <c r="F33" s="9" t="s">
        <v>20</v>
      </c>
      <c r="G33" s="14"/>
      <c r="H33" s="73" t="s">
        <v>124</v>
      </c>
      <c r="I33" s="9"/>
      <c r="J33" s="9">
        <v>4</v>
      </c>
      <c r="K33" s="10">
        <f t="shared" si="5"/>
        <v>60</v>
      </c>
      <c r="L33" s="646" t="s">
        <v>92</v>
      </c>
      <c r="M33" s="646" t="s">
        <v>78</v>
      </c>
      <c r="O33" s="60">
        <v>0</v>
      </c>
      <c r="P33" s="327">
        <f t="shared" si="1"/>
        <v>0</v>
      </c>
      <c r="R33" s="322">
        <v>10</v>
      </c>
      <c r="S33" s="322">
        <v>2</v>
      </c>
      <c r="T33" s="322"/>
      <c r="U33" s="322"/>
      <c r="V33" s="322">
        <v>3</v>
      </c>
      <c r="W33" s="322"/>
      <c r="X33" s="322">
        <f t="shared" si="6"/>
        <v>15</v>
      </c>
      <c r="Y33" s="366">
        <f t="shared" si="7"/>
        <v>60</v>
      </c>
      <c r="Z33" s="366">
        <v>0</v>
      </c>
      <c r="AA33" s="366">
        <f t="shared" si="8"/>
        <v>60</v>
      </c>
    </row>
    <row r="34" spans="2:27" ht="12.75">
      <c r="B34" s="483"/>
      <c r="C34" s="484"/>
      <c r="D34" s="437"/>
      <c r="E34" s="437"/>
      <c r="F34" s="9" t="s">
        <v>19</v>
      </c>
      <c r="G34" s="14"/>
      <c r="H34" s="73" t="s">
        <v>124</v>
      </c>
      <c r="I34" s="9"/>
      <c r="J34" s="9">
        <v>4</v>
      </c>
      <c r="K34" s="10">
        <f t="shared" si="5"/>
        <v>68</v>
      </c>
      <c r="L34" s="502"/>
      <c r="M34" s="501"/>
      <c r="O34" s="60">
        <v>0</v>
      </c>
      <c r="P34" s="327">
        <f t="shared" si="1"/>
        <v>0</v>
      </c>
      <c r="R34" s="322">
        <v>10</v>
      </c>
      <c r="S34" s="322">
        <v>2</v>
      </c>
      <c r="T34" s="322">
        <v>2</v>
      </c>
      <c r="U34" s="322"/>
      <c r="V34" s="322">
        <v>3</v>
      </c>
      <c r="W34" s="322"/>
      <c r="X34" s="322">
        <f t="shared" si="6"/>
        <v>17</v>
      </c>
      <c r="Y34" s="366">
        <f t="shared" si="7"/>
        <v>68</v>
      </c>
      <c r="Z34" s="366">
        <v>0</v>
      </c>
      <c r="AA34" s="366">
        <f t="shared" si="8"/>
        <v>68</v>
      </c>
    </row>
    <row r="35" spans="2:27" ht="12.75">
      <c r="B35" s="576" t="s">
        <v>407</v>
      </c>
      <c r="C35" s="446"/>
      <c r="D35" s="498" t="s">
        <v>23</v>
      </c>
      <c r="E35" s="498" t="s">
        <v>16</v>
      </c>
      <c r="F35" s="9" t="s">
        <v>20</v>
      </c>
      <c r="G35" s="14"/>
      <c r="H35" s="73" t="s">
        <v>124</v>
      </c>
      <c r="I35" s="9"/>
      <c r="J35" s="9">
        <v>4</v>
      </c>
      <c r="K35" s="10">
        <f t="shared" si="5"/>
        <v>60</v>
      </c>
      <c r="L35" s="646" t="s">
        <v>78</v>
      </c>
      <c r="M35" s="501"/>
      <c r="O35" s="60">
        <v>0</v>
      </c>
      <c r="P35" s="327">
        <f t="shared" si="1"/>
        <v>0</v>
      </c>
      <c r="R35" s="322">
        <v>10</v>
      </c>
      <c r="S35" s="322">
        <v>2</v>
      </c>
      <c r="T35" s="322"/>
      <c r="U35" s="322"/>
      <c r="V35" s="322">
        <v>3</v>
      </c>
      <c r="W35" s="322"/>
      <c r="X35" s="322">
        <f t="shared" si="6"/>
        <v>15</v>
      </c>
      <c r="Y35" s="366">
        <f t="shared" si="7"/>
        <v>60</v>
      </c>
      <c r="Z35" s="366">
        <v>0</v>
      </c>
      <c r="AA35" s="366">
        <f t="shared" si="8"/>
        <v>60</v>
      </c>
    </row>
    <row r="36" spans="2:27" ht="12.75">
      <c r="B36" s="483"/>
      <c r="C36" s="484"/>
      <c r="D36" s="480"/>
      <c r="E36" s="480"/>
      <c r="F36" s="9" t="s">
        <v>19</v>
      </c>
      <c r="G36" s="14"/>
      <c r="H36" s="73" t="s">
        <v>124</v>
      </c>
      <c r="I36" s="9"/>
      <c r="J36" s="9">
        <v>4</v>
      </c>
      <c r="K36" s="10">
        <f t="shared" si="5"/>
        <v>68</v>
      </c>
      <c r="L36" s="502"/>
      <c r="M36" s="502"/>
      <c r="O36" s="60">
        <v>0</v>
      </c>
      <c r="P36" s="327">
        <f t="shared" si="1"/>
        <v>0</v>
      </c>
      <c r="R36" s="322">
        <v>10</v>
      </c>
      <c r="S36" s="322">
        <v>2</v>
      </c>
      <c r="T36" s="322">
        <v>2</v>
      </c>
      <c r="U36" s="322"/>
      <c r="V36" s="322">
        <v>3</v>
      </c>
      <c r="W36" s="322"/>
      <c r="X36" s="322">
        <f t="shared" si="6"/>
        <v>17</v>
      </c>
      <c r="Y36" s="366">
        <f t="shared" si="7"/>
        <v>68</v>
      </c>
      <c r="Z36" s="366">
        <v>0</v>
      </c>
      <c r="AA36" s="366">
        <f t="shared" si="8"/>
        <v>68</v>
      </c>
    </row>
    <row r="37" spans="2:27" ht="12.75" customHeight="1">
      <c r="B37" s="608" t="s">
        <v>408</v>
      </c>
      <c r="C37" s="525"/>
      <c r="D37" s="74" t="s">
        <v>44</v>
      </c>
      <c r="E37" s="74" t="s">
        <v>49</v>
      </c>
      <c r="F37" s="9" t="s">
        <v>20</v>
      </c>
      <c r="G37" s="74" t="s">
        <v>173</v>
      </c>
      <c r="H37" s="53"/>
      <c r="I37" s="53"/>
      <c r="J37" s="9">
        <v>4</v>
      </c>
      <c r="K37" s="10">
        <f t="shared" si="5"/>
        <v>32</v>
      </c>
      <c r="L37" s="571" t="s">
        <v>59</v>
      </c>
      <c r="M37" s="531"/>
      <c r="O37" s="60">
        <v>0</v>
      </c>
      <c r="P37" s="327">
        <f t="shared" si="1"/>
        <v>0</v>
      </c>
      <c r="R37" s="322">
        <v>5</v>
      </c>
      <c r="S37" s="322"/>
      <c r="T37" s="322"/>
      <c r="U37" s="322">
        <v>3</v>
      </c>
      <c r="V37" s="322"/>
      <c r="W37" s="322"/>
      <c r="X37" s="322">
        <f t="shared" si="6"/>
        <v>8</v>
      </c>
      <c r="Y37" s="366">
        <f t="shared" si="7"/>
        <v>32</v>
      </c>
      <c r="Z37" s="366">
        <v>0</v>
      </c>
      <c r="AA37" s="366">
        <f t="shared" si="8"/>
        <v>32</v>
      </c>
    </row>
    <row r="38" spans="2:27" ht="12.75">
      <c r="B38" s="608" t="s">
        <v>347</v>
      </c>
      <c r="C38" s="525"/>
      <c r="D38" s="73" t="s">
        <v>434</v>
      </c>
      <c r="E38" s="54" t="s">
        <v>16</v>
      </c>
      <c r="F38" s="9" t="s">
        <v>19</v>
      </c>
      <c r="G38" s="6"/>
      <c r="H38" s="5"/>
      <c r="I38" s="5"/>
      <c r="J38" s="9">
        <v>4</v>
      </c>
      <c r="K38" s="10">
        <f t="shared" si="5"/>
        <v>36</v>
      </c>
      <c r="L38" s="425" t="s">
        <v>42</v>
      </c>
      <c r="M38" s="424"/>
      <c r="O38" s="60">
        <v>0</v>
      </c>
      <c r="P38" s="327">
        <f t="shared" si="1"/>
        <v>0</v>
      </c>
      <c r="R38" s="322">
        <v>5</v>
      </c>
      <c r="S38" s="322">
        <v>2</v>
      </c>
      <c r="T38" s="322">
        <v>2</v>
      </c>
      <c r="U38" s="322"/>
      <c r="V38" s="322"/>
      <c r="W38" s="322"/>
      <c r="X38" s="322">
        <f t="shared" si="6"/>
        <v>9</v>
      </c>
      <c r="Y38" s="366">
        <f t="shared" si="7"/>
        <v>36</v>
      </c>
      <c r="Z38" s="366">
        <v>0</v>
      </c>
      <c r="AA38" s="366">
        <f t="shared" si="8"/>
        <v>36</v>
      </c>
    </row>
    <row r="39" spans="2:27" ht="12.75">
      <c r="B39" s="576" t="s">
        <v>229</v>
      </c>
      <c r="C39" s="446"/>
      <c r="D39" s="9" t="s">
        <v>268</v>
      </c>
      <c r="E39" s="9" t="s">
        <v>16</v>
      </c>
      <c r="F39" s="9" t="s">
        <v>20</v>
      </c>
      <c r="G39" s="9"/>
      <c r="H39" s="9"/>
      <c r="I39" s="9"/>
      <c r="J39" s="9">
        <v>4</v>
      </c>
      <c r="K39" s="10">
        <f t="shared" si="5"/>
        <v>28</v>
      </c>
      <c r="L39" s="571" t="s">
        <v>42</v>
      </c>
      <c r="M39" s="531"/>
      <c r="O39" s="60">
        <v>0</v>
      </c>
      <c r="P39" s="327">
        <f t="shared" si="1"/>
        <v>0</v>
      </c>
      <c r="R39" s="322">
        <v>5</v>
      </c>
      <c r="S39" s="322">
        <v>2</v>
      </c>
      <c r="T39" s="322"/>
      <c r="U39" s="322"/>
      <c r="V39" s="322"/>
      <c r="W39" s="322"/>
      <c r="X39" s="322">
        <f t="shared" si="6"/>
        <v>7</v>
      </c>
      <c r="Y39" s="366">
        <f t="shared" si="7"/>
        <v>28</v>
      </c>
      <c r="Z39" s="366">
        <v>0</v>
      </c>
      <c r="AA39" s="366">
        <f t="shared" si="8"/>
        <v>28</v>
      </c>
    </row>
    <row r="40" spans="2:27" ht="12.75">
      <c r="B40" s="483"/>
      <c r="C40" s="484"/>
      <c r="D40" s="71" t="s">
        <v>44</v>
      </c>
      <c r="E40" s="71" t="s">
        <v>49</v>
      </c>
      <c r="F40" s="9"/>
      <c r="G40" s="9"/>
      <c r="H40" s="9"/>
      <c r="I40" s="9"/>
      <c r="J40" s="9">
        <v>4</v>
      </c>
      <c r="K40" s="10">
        <f t="shared" si="5"/>
        <v>20</v>
      </c>
      <c r="L40" s="534"/>
      <c r="M40" s="535"/>
      <c r="O40" s="60">
        <v>0</v>
      </c>
      <c r="P40" s="327">
        <f t="shared" si="1"/>
        <v>0</v>
      </c>
      <c r="R40" s="322">
        <v>5</v>
      </c>
      <c r="S40" s="322"/>
      <c r="T40" s="322"/>
      <c r="U40" s="322"/>
      <c r="V40" s="322"/>
      <c r="W40" s="322"/>
      <c r="X40" s="322">
        <f t="shared" si="6"/>
        <v>5</v>
      </c>
      <c r="Y40" s="366">
        <f t="shared" si="7"/>
        <v>20</v>
      </c>
      <c r="Z40" s="366">
        <v>0</v>
      </c>
      <c r="AA40" s="366">
        <f t="shared" si="8"/>
        <v>20</v>
      </c>
    </row>
    <row r="41" spans="2:27" ht="12.75" customHeight="1">
      <c r="B41" s="576" t="s">
        <v>200</v>
      </c>
      <c r="C41" s="577"/>
      <c r="D41" s="436" t="s">
        <v>268</v>
      </c>
      <c r="E41" s="436" t="s">
        <v>16</v>
      </c>
      <c r="F41" s="436" t="s">
        <v>20</v>
      </c>
      <c r="G41" s="436"/>
      <c r="H41" s="53"/>
      <c r="I41" s="9"/>
      <c r="J41" s="9">
        <v>4</v>
      </c>
      <c r="K41" s="10">
        <f t="shared" si="5"/>
        <v>28</v>
      </c>
      <c r="L41" s="530" t="s">
        <v>59</v>
      </c>
      <c r="M41" s="531"/>
      <c r="O41" s="60">
        <v>0</v>
      </c>
      <c r="P41" s="327">
        <f aca="true" t="shared" si="9" ref="P41:P46">O41*K41</f>
        <v>0</v>
      </c>
      <c r="R41" s="322">
        <v>5</v>
      </c>
      <c r="S41" s="322">
        <v>2</v>
      </c>
      <c r="T41" s="322"/>
      <c r="U41" s="322"/>
      <c r="V41" s="322"/>
      <c r="W41" s="322"/>
      <c r="X41" s="322">
        <f t="shared" si="6"/>
        <v>7</v>
      </c>
      <c r="Y41" s="366">
        <f t="shared" si="7"/>
        <v>28</v>
      </c>
      <c r="Z41" s="366">
        <v>0</v>
      </c>
      <c r="AA41" s="366">
        <f t="shared" si="8"/>
        <v>28</v>
      </c>
    </row>
    <row r="42" spans="2:27" ht="25.5">
      <c r="B42" s="578"/>
      <c r="C42" s="579"/>
      <c r="D42" s="480"/>
      <c r="E42" s="480"/>
      <c r="F42" s="480"/>
      <c r="G42" s="480"/>
      <c r="H42" s="182" t="s">
        <v>829</v>
      </c>
      <c r="I42" s="13"/>
      <c r="J42" s="9">
        <v>4</v>
      </c>
      <c r="K42" s="10">
        <f t="shared" si="5"/>
        <v>40</v>
      </c>
      <c r="L42" s="534"/>
      <c r="M42" s="535"/>
      <c r="O42" s="60">
        <v>0</v>
      </c>
      <c r="P42" s="327">
        <f t="shared" si="9"/>
        <v>0</v>
      </c>
      <c r="R42" s="322">
        <v>5</v>
      </c>
      <c r="S42" s="322">
        <v>2</v>
      </c>
      <c r="T42" s="322"/>
      <c r="U42" s="322"/>
      <c r="V42" s="322">
        <v>3</v>
      </c>
      <c r="W42" s="322"/>
      <c r="X42" s="322">
        <f t="shared" si="6"/>
        <v>10</v>
      </c>
      <c r="Y42" s="371">
        <f t="shared" si="7"/>
        <v>40</v>
      </c>
      <c r="Z42" s="371">
        <v>0</v>
      </c>
      <c r="AA42" s="371">
        <f t="shared" si="8"/>
        <v>40</v>
      </c>
    </row>
    <row r="43" spans="2:27" ht="12.75">
      <c r="B43" s="576" t="s">
        <v>409</v>
      </c>
      <c r="C43" s="446"/>
      <c r="D43" s="53" t="s">
        <v>268</v>
      </c>
      <c r="E43" s="74" t="s">
        <v>49</v>
      </c>
      <c r="F43" s="9" t="s">
        <v>20</v>
      </c>
      <c r="G43" s="53"/>
      <c r="H43" s="53"/>
      <c r="I43" s="53"/>
      <c r="J43" s="53">
        <v>4</v>
      </c>
      <c r="K43" s="10">
        <f t="shared" si="5"/>
        <v>20</v>
      </c>
      <c r="L43" s="530" t="s">
        <v>59</v>
      </c>
      <c r="M43" s="531"/>
      <c r="O43" s="60">
        <v>0</v>
      </c>
      <c r="P43" s="327">
        <f t="shared" si="9"/>
        <v>0</v>
      </c>
      <c r="R43" s="322">
        <v>5</v>
      </c>
      <c r="S43" s="322"/>
      <c r="T43" s="322"/>
      <c r="U43" s="322"/>
      <c r="V43" s="322"/>
      <c r="W43" s="322"/>
      <c r="X43" s="322">
        <f t="shared" si="6"/>
        <v>5</v>
      </c>
      <c r="Y43" s="366">
        <f t="shared" si="7"/>
        <v>20</v>
      </c>
      <c r="Z43" s="366">
        <v>0</v>
      </c>
      <c r="AA43" s="366">
        <f t="shared" si="8"/>
        <v>20</v>
      </c>
    </row>
    <row r="44" spans="2:27" ht="12.75">
      <c r="B44" s="526" t="s">
        <v>410</v>
      </c>
      <c r="C44" s="505"/>
      <c r="D44" s="74" t="s">
        <v>1106</v>
      </c>
      <c r="E44" s="71" t="s">
        <v>49</v>
      </c>
      <c r="F44" s="112" t="s">
        <v>19</v>
      </c>
      <c r="G44" s="53"/>
      <c r="H44" s="53"/>
      <c r="I44" s="53"/>
      <c r="J44" s="53">
        <v>4</v>
      </c>
      <c r="K44" s="10">
        <f t="shared" si="5"/>
        <v>28</v>
      </c>
      <c r="L44" s="562" t="s">
        <v>92</v>
      </c>
      <c r="M44" s="554"/>
      <c r="O44" s="60">
        <v>0</v>
      </c>
      <c r="P44" s="327">
        <f t="shared" si="9"/>
        <v>0</v>
      </c>
      <c r="R44" s="322">
        <v>5</v>
      </c>
      <c r="S44" s="322"/>
      <c r="T44" s="322">
        <v>2</v>
      </c>
      <c r="U44" s="322"/>
      <c r="V44" s="322"/>
      <c r="W44" s="322"/>
      <c r="X44" s="322">
        <f t="shared" si="6"/>
        <v>7</v>
      </c>
      <c r="Y44" s="366">
        <f t="shared" si="7"/>
        <v>28</v>
      </c>
      <c r="Z44" s="366">
        <v>0</v>
      </c>
      <c r="AA44" s="366">
        <f t="shared" si="8"/>
        <v>28</v>
      </c>
    </row>
    <row r="45" spans="2:27" ht="12.75">
      <c r="B45" s="526" t="s">
        <v>295</v>
      </c>
      <c r="C45" s="505"/>
      <c r="D45" s="74" t="s">
        <v>1109</v>
      </c>
      <c r="E45" s="9"/>
      <c r="F45" s="91"/>
      <c r="G45" s="53"/>
      <c r="H45" s="53"/>
      <c r="I45" s="53"/>
      <c r="J45" s="53">
        <v>1</v>
      </c>
      <c r="K45" s="10">
        <f t="shared" si="5"/>
        <v>30</v>
      </c>
      <c r="L45" s="562" t="s">
        <v>93</v>
      </c>
      <c r="M45" s="554"/>
      <c r="O45" s="60">
        <v>0</v>
      </c>
      <c r="P45" s="327">
        <f t="shared" si="9"/>
        <v>0</v>
      </c>
      <c r="R45" s="322">
        <v>30</v>
      </c>
      <c r="S45" s="322"/>
      <c r="T45" s="322"/>
      <c r="U45" s="322"/>
      <c r="V45" s="322"/>
      <c r="W45" s="322"/>
      <c r="X45" s="322">
        <f t="shared" si="6"/>
        <v>30</v>
      </c>
      <c r="Y45" s="366">
        <f t="shared" si="7"/>
        <v>30</v>
      </c>
      <c r="Z45" s="366">
        <v>0</v>
      </c>
      <c r="AA45" s="366">
        <f t="shared" si="8"/>
        <v>30</v>
      </c>
    </row>
    <row r="46" spans="2:27" ht="12.75">
      <c r="B46" s="504" t="s">
        <v>56</v>
      </c>
      <c r="C46" s="505"/>
      <c r="D46" s="73" t="s">
        <v>125</v>
      </c>
      <c r="E46" s="1"/>
      <c r="F46" s="9"/>
      <c r="G46" s="14"/>
      <c r="H46" s="14"/>
      <c r="I46" s="14"/>
      <c r="J46" s="10">
        <v>1</v>
      </c>
      <c r="K46" s="10">
        <f t="shared" si="5"/>
        <v>5</v>
      </c>
      <c r="L46" s="425" t="s">
        <v>245</v>
      </c>
      <c r="M46" s="424"/>
      <c r="O46" s="60">
        <v>0</v>
      </c>
      <c r="P46" s="327">
        <f t="shared" si="9"/>
        <v>0</v>
      </c>
      <c r="R46" s="322">
        <v>5</v>
      </c>
      <c r="S46" s="322"/>
      <c r="T46" s="322"/>
      <c r="U46" s="322"/>
      <c r="V46" s="322"/>
      <c r="W46" s="322"/>
      <c r="X46" s="322">
        <f t="shared" si="6"/>
        <v>5</v>
      </c>
      <c r="Y46" s="366">
        <f t="shared" si="7"/>
        <v>5</v>
      </c>
      <c r="Z46" s="366">
        <v>0</v>
      </c>
      <c r="AA46" s="366">
        <f t="shared" si="8"/>
        <v>5</v>
      </c>
    </row>
    <row r="47" spans="2:16" ht="12.75">
      <c r="B47" s="102" t="s">
        <v>72</v>
      </c>
      <c r="C47" s="103"/>
      <c r="D47" s="103"/>
      <c r="E47" s="103"/>
      <c r="F47" s="103"/>
      <c r="G47" s="103"/>
      <c r="H47" s="103"/>
      <c r="I47" s="103"/>
      <c r="J47" s="103"/>
      <c r="K47" s="111"/>
      <c r="L47" s="103"/>
      <c r="M47" s="99"/>
      <c r="O47" s="213"/>
      <c r="P47" s="340"/>
    </row>
    <row r="48" spans="15:16" ht="10.5" customHeight="1">
      <c r="O48" s="200">
        <f>SUM(O5:O47)</f>
        <v>1</v>
      </c>
      <c r="P48" s="332">
        <f>SUM(P5:P47)</f>
        <v>0</v>
      </c>
    </row>
    <row r="49" spans="2:4" ht="12.75">
      <c r="B49" s="344" t="s">
        <v>1112</v>
      </c>
      <c r="C49" s="175"/>
      <c r="D49" s="175"/>
    </row>
    <row r="50" ht="10.5" customHeight="1"/>
    <row r="51" spans="2:13" ht="15.75">
      <c r="B51" s="506" t="s">
        <v>100</v>
      </c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8"/>
    </row>
    <row r="52" spans="2:27" ht="12.75" customHeight="1">
      <c r="B52" s="428" t="s">
        <v>35</v>
      </c>
      <c r="C52" s="429"/>
      <c r="D52" s="434" t="s">
        <v>36</v>
      </c>
      <c r="E52" s="434" t="s">
        <v>37</v>
      </c>
      <c r="F52" s="434" t="s">
        <v>38</v>
      </c>
      <c r="G52" s="434" t="s">
        <v>39</v>
      </c>
      <c r="H52" s="499" t="s">
        <v>1104</v>
      </c>
      <c r="I52" s="499"/>
      <c r="J52" s="426" t="s">
        <v>40</v>
      </c>
      <c r="K52" s="472" t="s">
        <v>45</v>
      </c>
      <c r="L52" s="441" t="s">
        <v>41</v>
      </c>
      <c r="M52" s="442"/>
      <c r="N52" s="98"/>
      <c r="R52" s="626" t="s">
        <v>119</v>
      </c>
      <c r="S52" s="626" t="s">
        <v>37</v>
      </c>
      <c r="T52" s="626" t="s">
        <v>38</v>
      </c>
      <c r="U52" s="626" t="s">
        <v>120</v>
      </c>
      <c r="V52" s="626" t="s">
        <v>1102</v>
      </c>
      <c r="W52" s="626" t="s">
        <v>1103</v>
      </c>
      <c r="X52" s="626" t="s">
        <v>121</v>
      </c>
      <c r="Y52" s="419" t="s">
        <v>1123</v>
      </c>
      <c r="Z52" s="419" t="s">
        <v>1124</v>
      </c>
      <c r="AA52" s="419" t="s">
        <v>1125</v>
      </c>
    </row>
    <row r="53" spans="2:27" ht="12.75">
      <c r="B53" s="430"/>
      <c r="C53" s="431"/>
      <c r="D53" s="435"/>
      <c r="E53" s="435"/>
      <c r="F53" s="435"/>
      <c r="G53" s="435"/>
      <c r="H53" s="280" t="s">
        <v>1102</v>
      </c>
      <c r="I53" s="279" t="s">
        <v>1103</v>
      </c>
      <c r="J53" s="427"/>
      <c r="K53" s="473"/>
      <c r="L53" s="443"/>
      <c r="M53" s="444"/>
      <c r="N53" s="98"/>
      <c r="R53" s="627"/>
      <c r="S53" s="627"/>
      <c r="T53" s="627"/>
      <c r="U53" s="627"/>
      <c r="V53" s="627"/>
      <c r="W53" s="627"/>
      <c r="X53" s="627"/>
      <c r="Y53" s="420"/>
      <c r="Z53" s="420"/>
      <c r="AA53" s="420"/>
    </row>
    <row r="54" spans="2:27" ht="12.75">
      <c r="B54" s="76" t="s">
        <v>976</v>
      </c>
      <c r="C54" s="95"/>
      <c r="D54" s="19"/>
      <c r="E54" s="19"/>
      <c r="F54" s="19"/>
      <c r="G54" s="19"/>
      <c r="H54" s="19"/>
      <c r="I54" s="19"/>
      <c r="J54" s="19"/>
      <c r="K54" s="17"/>
      <c r="L54" s="19"/>
      <c r="M54" s="99"/>
      <c r="N54" s="98"/>
      <c r="R54" s="44"/>
      <c r="S54" s="45"/>
      <c r="T54" s="45"/>
      <c r="U54" s="45"/>
      <c r="V54" s="45"/>
      <c r="W54" s="45"/>
      <c r="X54" s="46"/>
      <c r="Y54" s="375"/>
      <c r="Z54" s="367"/>
      <c r="AA54" s="372"/>
    </row>
    <row r="55" spans="2:27" ht="12.75">
      <c r="B55" s="526" t="s">
        <v>31</v>
      </c>
      <c r="C55" s="505"/>
      <c r="D55" s="71" t="s">
        <v>1110</v>
      </c>
      <c r="E55" s="9"/>
      <c r="F55" s="48"/>
      <c r="G55" s="14"/>
      <c r="H55" s="14"/>
      <c r="I55" s="14"/>
      <c r="J55" s="10">
        <v>1</v>
      </c>
      <c r="K55" s="10">
        <f>AA55</f>
        <v>100</v>
      </c>
      <c r="L55" s="423">
        <v>2</v>
      </c>
      <c r="M55" s="424"/>
      <c r="N55" s="96"/>
      <c r="O55" s="60">
        <v>0</v>
      </c>
      <c r="P55" s="327">
        <f>O55*K55</f>
        <v>0</v>
      </c>
      <c r="R55" s="322">
        <v>100</v>
      </c>
      <c r="S55" s="322"/>
      <c r="T55" s="322"/>
      <c r="U55" s="322"/>
      <c r="V55" s="322"/>
      <c r="W55" s="322"/>
      <c r="X55" s="322">
        <f>SUM(R55:W55)</f>
        <v>100</v>
      </c>
      <c r="Y55" s="366">
        <f>X55*J55</f>
        <v>100</v>
      </c>
      <c r="Z55" s="366">
        <v>0</v>
      </c>
      <c r="AA55" s="366">
        <f>Y55+Z55</f>
        <v>100</v>
      </c>
    </row>
    <row r="56" spans="2:13" ht="12.75">
      <c r="B56" s="133" t="s">
        <v>975</v>
      </c>
      <c r="C56" s="103"/>
      <c r="D56" s="103"/>
      <c r="E56" s="103"/>
      <c r="F56" s="103"/>
      <c r="G56" s="103"/>
      <c r="H56" s="103"/>
      <c r="I56" s="103"/>
      <c r="J56" s="103"/>
      <c r="K56" s="111"/>
      <c r="L56" s="103"/>
      <c r="M56" s="99"/>
    </row>
    <row r="57" spans="2:16" ht="12.75">
      <c r="B57" s="119" t="s">
        <v>411</v>
      </c>
      <c r="C57" s="25"/>
      <c r="D57" s="25"/>
      <c r="E57" s="25"/>
      <c r="F57" s="25"/>
      <c r="G57" s="25"/>
      <c r="H57" s="25"/>
      <c r="I57" s="25"/>
      <c r="J57" s="25"/>
      <c r="K57" s="337"/>
      <c r="L57" s="25"/>
      <c r="M57" s="26"/>
      <c r="O57" s="200">
        <f>SUM(O48:O56)</f>
        <v>1</v>
      </c>
      <c r="P57" s="332">
        <f>SUM(P48:P56)</f>
        <v>0</v>
      </c>
    </row>
    <row r="58" spans="2:13" ht="12.75">
      <c r="B58" s="119" t="s">
        <v>412</v>
      </c>
      <c r="C58" s="25"/>
      <c r="D58" s="25"/>
      <c r="E58" s="25"/>
      <c r="F58" s="25"/>
      <c r="G58" s="25"/>
      <c r="H58" s="25"/>
      <c r="I58" s="25"/>
      <c r="J58" s="25"/>
      <c r="K58" s="337"/>
      <c r="L58" s="25"/>
      <c r="M58" s="26"/>
    </row>
  </sheetData>
  <sheetProtection/>
  <mergeCells count="109">
    <mergeCell ref="G30:G31"/>
    <mergeCell ref="L25:M25"/>
    <mergeCell ref="E14:E16"/>
    <mergeCell ref="M8:M19"/>
    <mergeCell ref="L14:L19"/>
    <mergeCell ref="L8:L13"/>
    <mergeCell ref="L27:M27"/>
    <mergeCell ref="L20:M20"/>
    <mergeCell ref="B20:C20"/>
    <mergeCell ref="E17:E19"/>
    <mergeCell ref="B8:C19"/>
    <mergeCell ref="D8:D19"/>
    <mergeCell ref="E8:E10"/>
    <mergeCell ref="B28:C31"/>
    <mergeCell ref="B26:C26"/>
    <mergeCell ref="E28:E31"/>
    <mergeCell ref="L55:M55"/>
    <mergeCell ref="B46:C46"/>
    <mergeCell ref="L46:M46"/>
    <mergeCell ref="B51:M51"/>
    <mergeCell ref="E41:E42"/>
    <mergeCell ref="F41:F42"/>
    <mergeCell ref="G41:G42"/>
    <mergeCell ref="B55:C55"/>
    <mergeCell ref="B43:C43"/>
    <mergeCell ref="B44:C44"/>
    <mergeCell ref="B52:C53"/>
    <mergeCell ref="B37:C37"/>
    <mergeCell ref="B39:C40"/>
    <mergeCell ref="B35:C36"/>
    <mergeCell ref="B38:C38"/>
    <mergeCell ref="D52:D53"/>
    <mergeCell ref="B24:C24"/>
    <mergeCell ref="L24:M24"/>
    <mergeCell ref="D41:D42"/>
    <mergeCell ref="B45:C45"/>
    <mergeCell ref="B41:C42"/>
    <mergeCell ref="B33:C34"/>
    <mergeCell ref="B32:C32"/>
    <mergeCell ref="B25:C25"/>
    <mergeCell ref="D28:D31"/>
    <mergeCell ref="L28:M31"/>
    <mergeCell ref="L35:L36"/>
    <mergeCell ref="D33:D34"/>
    <mergeCell ref="E33:E34"/>
    <mergeCell ref="E35:E36"/>
    <mergeCell ref="M33:M36"/>
    <mergeCell ref="L32:M32"/>
    <mergeCell ref="L33:L34"/>
    <mergeCell ref="D3:D4"/>
    <mergeCell ref="E3:E4"/>
    <mergeCell ref="D35:D36"/>
    <mergeCell ref="S3:S4"/>
    <mergeCell ref="L26:M26"/>
    <mergeCell ref="B27:C27"/>
    <mergeCell ref="L5:M5"/>
    <mergeCell ref="L6:M6"/>
    <mergeCell ref="B5:C5"/>
    <mergeCell ref="B6:C6"/>
    <mergeCell ref="L37:M37"/>
    <mergeCell ref="O3:O4"/>
    <mergeCell ref="U3:U4"/>
    <mergeCell ref="E11:E13"/>
    <mergeCell ref="B3:C4"/>
    <mergeCell ref="J3:J4"/>
    <mergeCell ref="K3:K4"/>
    <mergeCell ref="B21:C21"/>
    <mergeCell ref="M21:M22"/>
    <mergeCell ref="B22:C22"/>
    <mergeCell ref="V3:V4"/>
    <mergeCell ref="P3:P4"/>
    <mergeCell ref="O2:P2"/>
    <mergeCell ref="B2:M2"/>
    <mergeCell ref="R2:X2"/>
    <mergeCell ref="U52:U53"/>
    <mergeCell ref="L45:M45"/>
    <mergeCell ref="L41:M42"/>
    <mergeCell ref="X3:X4"/>
    <mergeCell ref="T3:T4"/>
    <mergeCell ref="L43:M43"/>
    <mergeCell ref="L44:M44"/>
    <mergeCell ref="L52:M53"/>
    <mergeCell ref="L3:M4"/>
    <mergeCell ref="R3:R4"/>
    <mergeCell ref="F3:F4"/>
    <mergeCell ref="G3:G4"/>
    <mergeCell ref="H3:I3"/>
    <mergeCell ref="L38:M38"/>
    <mergeCell ref="L39:M40"/>
    <mergeCell ref="E52:E53"/>
    <mergeCell ref="F52:F53"/>
    <mergeCell ref="G52:G53"/>
    <mergeCell ref="H52:I52"/>
    <mergeCell ref="J52:J53"/>
    <mergeCell ref="V52:V53"/>
    <mergeCell ref="K52:K53"/>
    <mergeCell ref="T52:T53"/>
    <mergeCell ref="R52:R53"/>
    <mergeCell ref="S52:S53"/>
    <mergeCell ref="W52:W53"/>
    <mergeCell ref="X52:X53"/>
    <mergeCell ref="Y2:AA2"/>
    <mergeCell ref="Y3:Y4"/>
    <mergeCell ref="Z3:Z4"/>
    <mergeCell ref="AA3:AA4"/>
    <mergeCell ref="Y52:Y53"/>
    <mergeCell ref="Z52:Z53"/>
    <mergeCell ref="AA52:AA53"/>
    <mergeCell ref="W3:W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A41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28125" style="0" customWidth="1"/>
    <col min="13" max="13" width="7.7109375" style="0" customWidth="1"/>
    <col min="14" max="14" width="2.00390625" style="0" customWidth="1"/>
    <col min="16" max="16" width="9.140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140625" style="43" customWidth="1"/>
    <col min="21" max="23" width="8.57421875" style="43" customWidth="1"/>
    <col min="24" max="24" width="9.140625" style="43" customWidth="1"/>
  </cols>
  <sheetData>
    <row r="1" ht="8.25" customHeight="1"/>
    <row r="2" spans="2:27" ht="15.75">
      <c r="B2" s="506" t="s">
        <v>790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5"/>
      <c r="Z7" s="367"/>
      <c r="AA7" s="372"/>
    </row>
    <row r="8" spans="2:27" ht="12.75" customHeight="1">
      <c r="B8" s="576" t="s">
        <v>414</v>
      </c>
      <c r="C8" s="577"/>
      <c r="D8" s="436" t="s">
        <v>137</v>
      </c>
      <c r="E8" s="436" t="s">
        <v>17</v>
      </c>
      <c r="F8" s="71" t="s">
        <v>21</v>
      </c>
      <c r="G8" s="9"/>
      <c r="H8" s="9"/>
      <c r="I8" s="9"/>
      <c r="J8" s="53">
        <v>4</v>
      </c>
      <c r="K8" s="10">
        <f aca="true" t="shared" si="0" ref="K8:K15">AA8</f>
        <v>80</v>
      </c>
      <c r="L8" s="653" t="s">
        <v>81</v>
      </c>
      <c r="M8" s="650" t="s">
        <v>81</v>
      </c>
      <c r="O8" s="60">
        <v>0</v>
      </c>
      <c r="P8" s="327">
        <f aca="true" t="shared" si="1" ref="P8:P22">O8*K8</f>
        <v>0</v>
      </c>
      <c r="R8" s="322">
        <v>10</v>
      </c>
      <c r="S8" s="322">
        <v>5</v>
      </c>
      <c r="T8" s="322">
        <v>5</v>
      </c>
      <c r="U8" s="322"/>
      <c r="V8" s="322"/>
      <c r="W8" s="322"/>
      <c r="X8" s="322">
        <f aca="true" t="shared" si="2" ref="X8:X15">SUM(R8:W8)</f>
        <v>20</v>
      </c>
      <c r="Y8" s="366">
        <f aca="true" t="shared" si="3" ref="Y8:Y15">X8*J8</f>
        <v>80</v>
      </c>
      <c r="Z8" s="366">
        <v>0</v>
      </c>
      <c r="AA8" s="366">
        <f aca="true" t="shared" si="4" ref="AA8:AA15">Y8+Z8</f>
        <v>80</v>
      </c>
    </row>
    <row r="9" spans="2:27" ht="12.75">
      <c r="B9" s="578"/>
      <c r="C9" s="579"/>
      <c r="D9" s="656"/>
      <c r="E9" s="437"/>
      <c r="F9" s="71" t="s">
        <v>20</v>
      </c>
      <c r="G9" s="9"/>
      <c r="H9" s="9"/>
      <c r="I9" s="9"/>
      <c r="J9" s="53">
        <v>4</v>
      </c>
      <c r="K9" s="10">
        <f t="shared" si="0"/>
        <v>60</v>
      </c>
      <c r="L9" s="654"/>
      <c r="M9" s="651"/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/>
      <c r="W9" s="322"/>
      <c r="X9" s="322">
        <f t="shared" si="2"/>
        <v>15</v>
      </c>
      <c r="Y9" s="366">
        <f t="shared" si="3"/>
        <v>60</v>
      </c>
      <c r="Z9" s="366">
        <v>0</v>
      </c>
      <c r="AA9" s="366">
        <f t="shared" si="4"/>
        <v>60</v>
      </c>
    </row>
    <row r="10" spans="2:27" ht="12.75" customHeight="1">
      <c r="B10" s="576" t="s">
        <v>977</v>
      </c>
      <c r="C10" s="577"/>
      <c r="D10" s="53" t="s">
        <v>137</v>
      </c>
      <c r="E10" s="53" t="s">
        <v>17</v>
      </c>
      <c r="F10" s="71" t="s">
        <v>21</v>
      </c>
      <c r="G10" s="53"/>
      <c r="H10" s="53"/>
      <c r="I10" s="53"/>
      <c r="J10" s="53">
        <v>4</v>
      </c>
      <c r="K10" s="10">
        <f t="shared" si="0"/>
        <v>80</v>
      </c>
      <c r="L10" s="134" t="s">
        <v>42</v>
      </c>
      <c r="M10" s="652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/>
      <c r="V10" s="322"/>
      <c r="W10" s="322"/>
      <c r="X10" s="322">
        <f t="shared" si="2"/>
        <v>20</v>
      </c>
      <c r="Y10" s="366">
        <f t="shared" si="3"/>
        <v>80</v>
      </c>
      <c r="Z10" s="366">
        <v>0</v>
      </c>
      <c r="AA10" s="366">
        <f t="shared" si="4"/>
        <v>80</v>
      </c>
    </row>
    <row r="11" spans="2:27" ht="12.75">
      <c r="B11" s="576" t="s">
        <v>415</v>
      </c>
      <c r="C11" s="577"/>
      <c r="D11" s="556" t="s">
        <v>23</v>
      </c>
      <c r="E11" s="498" t="s">
        <v>16</v>
      </c>
      <c r="F11" s="74" t="s">
        <v>20</v>
      </c>
      <c r="G11" s="73"/>
      <c r="H11" s="9" t="s">
        <v>124</v>
      </c>
      <c r="I11" s="9"/>
      <c r="J11" s="53">
        <v>4</v>
      </c>
      <c r="K11" s="10">
        <f t="shared" si="0"/>
        <v>60</v>
      </c>
      <c r="L11" s="571" t="s">
        <v>416</v>
      </c>
      <c r="M11" s="572"/>
      <c r="O11" s="60">
        <v>0</v>
      </c>
      <c r="P11" s="327">
        <f t="shared" si="1"/>
        <v>0</v>
      </c>
      <c r="R11" s="322">
        <v>10</v>
      </c>
      <c r="S11" s="322">
        <v>2</v>
      </c>
      <c r="T11" s="322"/>
      <c r="U11" s="322"/>
      <c r="V11" s="322">
        <v>3</v>
      </c>
      <c r="W11" s="322"/>
      <c r="X11" s="322">
        <f t="shared" si="2"/>
        <v>15</v>
      </c>
      <c r="Y11" s="366">
        <f t="shared" si="3"/>
        <v>60</v>
      </c>
      <c r="Z11" s="366">
        <v>0</v>
      </c>
      <c r="AA11" s="366">
        <f t="shared" si="4"/>
        <v>60</v>
      </c>
    </row>
    <row r="12" spans="2:27" ht="12.75">
      <c r="B12" s="578"/>
      <c r="C12" s="579"/>
      <c r="D12" s="655"/>
      <c r="E12" s="503"/>
      <c r="F12" s="74" t="s">
        <v>19</v>
      </c>
      <c r="G12" s="73"/>
      <c r="H12" s="9" t="s">
        <v>124</v>
      </c>
      <c r="I12" s="9"/>
      <c r="J12" s="9">
        <v>4</v>
      </c>
      <c r="K12" s="10">
        <f t="shared" si="0"/>
        <v>52</v>
      </c>
      <c r="L12" s="573"/>
      <c r="M12" s="574"/>
      <c r="O12" s="60">
        <v>0</v>
      </c>
      <c r="P12" s="327">
        <f t="shared" si="1"/>
        <v>0</v>
      </c>
      <c r="R12" s="322">
        <v>10</v>
      </c>
      <c r="S12" s="322">
        <v>2</v>
      </c>
      <c r="T12" s="322">
        <v>-2</v>
      </c>
      <c r="U12" s="322"/>
      <c r="V12" s="322">
        <v>3</v>
      </c>
      <c r="W12" s="322"/>
      <c r="X12" s="322">
        <f t="shared" si="2"/>
        <v>13</v>
      </c>
      <c r="Y12" s="366">
        <f t="shared" si="3"/>
        <v>52</v>
      </c>
      <c r="Z12" s="366">
        <v>0</v>
      </c>
      <c r="AA12" s="366">
        <f t="shared" si="4"/>
        <v>52</v>
      </c>
    </row>
    <row r="13" spans="2:27" ht="12.75">
      <c r="B13" s="526" t="s">
        <v>417</v>
      </c>
      <c r="C13" s="583"/>
      <c r="D13" s="129" t="s">
        <v>23</v>
      </c>
      <c r="E13" s="75" t="s">
        <v>16</v>
      </c>
      <c r="F13" s="9" t="s">
        <v>20</v>
      </c>
      <c r="G13" s="130"/>
      <c r="H13" s="126" t="s">
        <v>124</v>
      </c>
      <c r="I13" s="9"/>
      <c r="J13" s="126">
        <v>4</v>
      </c>
      <c r="K13" s="10">
        <f t="shared" si="0"/>
        <v>60</v>
      </c>
      <c r="L13" s="562" t="s">
        <v>416</v>
      </c>
      <c r="M13" s="575"/>
      <c r="O13" s="60">
        <v>0</v>
      </c>
      <c r="P13" s="327">
        <f t="shared" si="1"/>
        <v>0</v>
      </c>
      <c r="R13" s="322">
        <v>10</v>
      </c>
      <c r="S13" s="322">
        <v>2</v>
      </c>
      <c r="T13" s="322"/>
      <c r="U13" s="322"/>
      <c r="V13" s="322">
        <v>3</v>
      </c>
      <c r="W13" s="322"/>
      <c r="X13" s="322">
        <f t="shared" si="2"/>
        <v>15</v>
      </c>
      <c r="Y13" s="366">
        <f t="shared" si="3"/>
        <v>60</v>
      </c>
      <c r="Z13" s="366">
        <v>0</v>
      </c>
      <c r="AA13" s="366">
        <f t="shared" si="4"/>
        <v>60</v>
      </c>
    </row>
    <row r="14" spans="2:27" ht="12.75">
      <c r="B14" s="526" t="s">
        <v>135</v>
      </c>
      <c r="C14" s="583"/>
      <c r="D14" s="9" t="s">
        <v>44</v>
      </c>
      <c r="E14" s="9" t="s">
        <v>49</v>
      </c>
      <c r="F14" s="91" t="s">
        <v>20</v>
      </c>
      <c r="G14" s="53" t="s">
        <v>63</v>
      </c>
      <c r="H14" s="53"/>
      <c r="I14" s="53"/>
      <c r="J14" s="53">
        <v>4</v>
      </c>
      <c r="K14" s="10">
        <f t="shared" si="0"/>
        <v>32</v>
      </c>
      <c r="L14" s="127" t="s">
        <v>60</v>
      </c>
      <c r="M14" s="621" t="s">
        <v>85</v>
      </c>
      <c r="O14" s="60">
        <v>0</v>
      </c>
      <c r="P14" s="327">
        <f t="shared" si="1"/>
        <v>0</v>
      </c>
      <c r="R14" s="322">
        <v>5</v>
      </c>
      <c r="S14" s="322"/>
      <c r="T14" s="322"/>
      <c r="U14" s="322">
        <v>3</v>
      </c>
      <c r="V14" s="322"/>
      <c r="W14" s="322"/>
      <c r="X14" s="322">
        <f t="shared" si="2"/>
        <v>8</v>
      </c>
      <c r="Y14" s="366">
        <f t="shared" si="3"/>
        <v>32</v>
      </c>
      <c r="Z14" s="366">
        <v>0</v>
      </c>
      <c r="AA14" s="366">
        <f t="shared" si="4"/>
        <v>32</v>
      </c>
    </row>
    <row r="15" spans="2:27" ht="12.75">
      <c r="B15" s="526" t="s">
        <v>136</v>
      </c>
      <c r="C15" s="583"/>
      <c r="D15" s="73" t="s">
        <v>44</v>
      </c>
      <c r="E15" s="71" t="s">
        <v>49</v>
      </c>
      <c r="F15" s="48" t="s">
        <v>20</v>
      </c>
      <c r="G15" s="71" t="s">
        <v>65</v>
      </c>
      <c r="H15" s="9"/>
      <c r="I15" s="9"/>
      <c r="J15" s="9">
        <v>4</v>
      </c>
      <c r="K15" s="10">
        <f t="shared" si="0"/>
        <v>32</v>
      </c>
      <c r="L15" s="100" t="s">
        <v>60</v>
      </c>
      <c r="M15" s="517"/>
      <c r="O15" s="60">
        <v>0</v>
      </c>
      <c r="P15" s="327">
        <f t="shared" si="1"/>
        <v>0</v>
      </c>
      <c r="R15" s="322">
        <v>5</v>
      </c>
      <c r="S15" s="322"/>
      <c r="T15" s="322"/>
      <c r="U15" s="322">
        <v>3</v>
      </c>
      <c r="V15" s="322"/>
      <c r="W15" s="322"/>
      <c r="X15" s="322">
        <f t="shared" si="2"/>
        <v>8</v>
      </c>
      <c r="Y15" s="366">
        <f t="shared" si="3"/>
        <v>32</v>
      </c>
      <c r="Z15" s="366">
        <v>0</v>
      </c>
      <c r="AA15" s="366">
        <f t="shared" si="4"/>
        <v>32</v>
      </c>
    </row>
    <row r="16" spans="2:27" ht="12.75">
      <c r="B16" s="15" t="s">
        <v>273</v>
      </c>
      <c r="C16" s="95"/>
      <c r="D16" s="16"/>
      <c r="E16" s="16"/>
      <c r="F16" s="16"/>
      <c r="G16" s="16"/>
      <c r="H16" s="16"/>
      <c r="I16" s="16"/>
      <c r="J16" s="17"/>
      <c r="K16" s="47"/>
      <c r="L16" s="47"/>
      <c r="M16" s="18"/>
      <c r="R16" s="323"/>
      <c r="S16" s="324"/>
      <c r="T16" s="324"/>
      <c r="U16" s="324"/>
      <c r="V16" s="324"/>
      <c r="W16" s="324"/>
      <c r="X16" s="325"/>
      <c r="Y16" s="375"/>
      <c r="Z16" s="367"/>
      <c r="AA16" s="372"/>
    </row>
    <row r="17" spans="2:27" ht="12.75">
      <c r="B17" s="526" t="s">
        <v>418</v>
      </c>
      <c r="C17" s="583"/>
      <c r="D17" s="74" t="s">
        <v>194</v>
      </c>
      <c r="E17" s="71" t="s">
        <v>49</v>
      </c>
      <c r="F17" s="112" t="s">
        <v>20</v>
      </c>
      <c r="G17" s="74" t="s">
        <v>173</v>
      </c>
      <c r="H17" s="53"/>
      <c r="I17" s="53"/>
      <c r="J17" s="53">
        <v>4</v>
      </c>
      <c r="K17" s="10">
        <f aca="true" t="shared" si="5" ref="K17:K29">AA17</f>
        <v>52</v>
      </c>
      <c r="L17" s="562" t="s">
        <v>42</v>
      </c>
      <c r="M17" s="644"/>
      <c r="O17" s="60">
        <v>0</v>
      </c>
      <c r="P17" s="327">
        <f t="shared" si="1"/>
        <v>0</v>
      </c>
      <c r="R17" s="322">
        <v>10</v>
      </c>
      <c r="S17" s="322"/>
      <c r="T17" s="322"/>
      <c r="U17" s="322">
        <v>3</v>
      </c>
      <c r="V17" s="322"/>
      <c r="W17" s="322"/>
      <c r="X17" s="322">
        <f aca="true" t="shared" si="6" ref="X17:X29">SUM(R17:W17)</f>
        <v>13</v>
      </c>
      <c r="Y17" s="366">
        <f aca="true" t="shared" si="7" ref="Y17:Y29">X17*J17</f>
        <v>52</v>
      </c>
      <c r="Z17" s="366">
        <v>0</v>
      </c>
      <c r="AA17" s="366">
        <f aca="true" t="shared" si="8" ref="AA17:AA29">Y17+Z17</f>
        <v>52</v>
      </c>
    </row>
    <row r="18" spans="2:27" ht="26.25" customHeight="1">
      <c r="B18" s="645" t="s">
        <v>419</v>
      </c>
      <c r="C18" s="618"/>
      <c r="D18" s="71" t="s">
        <v>23</v>
      </c>
      <c r="E18" s="71" t="s">
        <v>16</v>
      </c>
      <c r="F18" s="73" t="s">
        <v>21</v>
      </c>
      <c r="G18" s="9"/>
      <c r="H18" s="71" t="s">
        <v>124</v>
      </c>
      <c r="I18" s="71"/>
      <c r="J18" s="9">
        <v>4</v>
      </c>
      <c r="K18" s="10">
        <f t="shared" si="5"/>
        <v>80</v>
      </c>
      <c r="L18" s="562" t="s">
        <v>42</v>
      </c>
      <c r="M18" s="644"/>
      <c r="O18" s="60">
        <v>0</v>
      </c>
      <c r="P18" s="327">
        <f t="shared" si="1"/>
        <v>0</v>
      </c>
      <c r="R18" s="322">
        <v>10</v>
      </c>
      <c r="S18" s="322">
        <v>2</v>
      </c>
      <c r="T18" s="322">
        <v>5</v>
      </c>
      <c r="U18" s="322"/>
      <c r="V18" s="322">
        <v>3</v>
      </c>
      <c r="W18" s="322"/>
      <c r="X18" s="322">
        <f t="shared" si="6"/>
        <v>20</v>
      </c>
      <c r="Y18" s="366">
        <f t="shared" si="7"/>
        <v>80</v>
      </c>
      <c r="Z18" s="366">
        <v>0</v>
      </c>
      <c r="AA18" s="366">
        <f t="shared" si="8"/>
        <v>80</v>
      </c>
    </row>
    <row r="19" spans="2:27" ht="27.75" customHeight="1">
      <c r="B19" s="645" t="s">
        <v>420</v>
      </c>
      <c r="C19" s="618"/>
      <c r="D19" s="71" t="s">
        <v>23</v>
      </c>
      <c r="E19" s="71" t="s">
        <v>16</v>
      </c>
      <c r="F19" s="91" t="s">
        <v>20</v>
      </c>
      <c r="G19" s="53"/>
      <c r="H19" s="74" t="s">
        <v>124</v>
      </c>
      <c r="I19" s="74"/>
      <c r="J19" s="53">
        <v>4</v>
      </c>
      <c r="K19" s="10">
        <f t="shared" si="5"/>
        <v>60</v>
      </c>
      <c r="L19" s="562" t="s">
        <v>60</v>
      </c>
      <c r="M19" s="644"/>
      <c r="O19" s="60">
        <v>0</v>
      </c>
      <c r="P19" s="327">
        <f t="shared" si="1"/>
        <v>0</v>
      </c>
      <c r="R19" s="322">
        <v>10</v>
      </c>
      <c r="S19" s="322">
        <v>2</v>
      </c>
      <c r="T19" s="322"/>
      <c r="U19" s="322"/>
      <c r="V19" s="322">
        <v>3</v>
      </c>
      <c r="W19" s="322"/>
      <c r="X19" s="322">
        <f t="shared" si="6"/>
        <v>15</v>
      </c>
      <c r="Y19" s="366">
        <f t="shared" si="7"/>
        <v>60</v>
      </c>
      <c r="Z19" s="366">
        <v>0</v>
      </c>
      <c r="AA19" s="366">
        <f t="shared" si="8"/>
        <v>60</v>
      </c>
    </row>
    <row r="20" spans="2:27" ht="12.75">
      <c r="B20" s="645" t="s">
        <v>421</v>
      </c>
      <c r="C20" s="618"/>
      <c r="D20" s="9" t="s">
        <v>24</v>
      </c>
      <c r="E20" s="9" t="s">
        <v>16</v>
      </c>
      <c r="F20" s="48" t="s">
        <v>20</v>
      </c>
      <c r="G20" s="9"/>
      <c r="H20" s="9"/>
      <c r="I20" s="9"/>
      <c r="J20" s="9">
        <v>6</v>
      </c>
      <c r="K20" s="10">
        <f t="shared" si="5"/>
        <v>192</v>
      </c>
      <c r="L20" s="562" t="s">
        <v>60</v>
      </c>
      <c r="M20" s="644"/>
      <c r="O20" s="60">
        <v>0</v>
      </c>
      <c r="P20" s="327">
        <f t="shared" si="1"/>
        <v>0</v>
      </c>
      <c r="R20" s="322">
        <v>30</v>
      </c>
      <c r="S20" s="322">
        <v>2</v>
      </c>
      <c r="T20" s="322"/>
      <c r="U20" s="322"/>
      <c r="V20" s="322"/>
      <c r="W20" s="322"/>
      <c r="X20" s="322">
        <f t="shared" si="6"/>
        <v>32</v>
      </c>
      <c r="Y20" s="366">
        <f t="shared" si="7"/>
        <v>192</v>
      </c>
      <c r="Z20" s="366">
        <v>0</v>
      </c>
      <c r="AA20" s="366">
        <f t="shared" si="8"/>
        <v>192</v>
      </c>
    </row>
    <row r="21" spans="2:27" ht="26.25" customHeight="1">
      <c r="B21" s="576" t="s">
        <v>422</v>
      </c>
      <c r="C21" s="446"/>
      <c r="D21" s="74" t="s">
        <v>268</v>
      </c>
      <c r="E21" s="74" t="s">
        <v>16</v>
      </c>
      <c r="F21" s="71" t="s">
        <v>20</v>
      </c>
      <c r="G21" s="74"/>
      <c r="H21" s="53"/>
      <c r="I21" s="53"/>
      <c r="J21" s="53">
        <v>4</v>
      </c>
      <c r="K21" s="10">
        <f t="shared" si="5"/>
        <v>28</v>
      </c>
      <c r="L21" s="562" t="s">
        <v>60</v>
      </c>
      <c r="M21" s="644"/>
      <c r="O21" s="60">
        <v>0</v>
      </c>
      <c r="P21" s="327">
        <f t="shared" si="1"/>
        <v>0</v>
      </c>
      <c r="R21" s="322">
        <v>5</v>
      </c>
      <c r="S21" s="322">
        <v>2</v>
      </c>
      <c r="T21" s="322"/>
      <c r="U21" s="322"/>
      <c r="V21" s="322"/>
      <c r="W21" s="322"/>
      <c r="X21" s="322">
        <f t="shared" si="6"/>
        <v>7</v>
      </c>
      <c r="Y21" s="366">
        <f t="shared" si="7"/>
        <v>28</v>
      </c>
      <c r="Z21" s="366">
        <v>0</v>
      </c>
      <c r="AA21" s="366">
        <f t="shared" si="8"/>
        <v>28</v>
      </c>
    </row>
    <row r="22" spans="2:27" ht="27" customHeight="1">
      <c r="B22" s="124" t="s">
        <v>423</v>
      </c>
      <c r="C22" s="124" t="s">
        <v>348</v>
      </c>
      <c r="D22" s="74" t="s">
        <v>44</v>
      </c>
      <c r="E22" s="74" t="s">
        <v>49</v>
      </c>
      <c r="F22" s="73" t="s">
        <v>20</v>
      </c>
      <c r="G22" s="71" t="s">
        <v>173</v>
      </c>
      <c r="H22" s="1"/>
      <c r="I22" s="1"/>
      <c r="J22" s="10">
        <v>4</v>
      </c>
      <c r="K22" s="10">
        <f t="shared" si="5"/>
        <v>32</v>
      </c>
      <c r="L22" s="79" t="s">
        <v>42</v>
      </c>
      <c r="M22" s="646" t="s">
        <v>93</v>
      </c>
      <c r="O22" s="60">
        <v>0</v>
      </c>
      <c r="P22" s="327">
        <f t="shared" si="1"/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 t="shared" si="6"/>
        <v>8</v>
      </c>
      <c r="Y22" s="366">
        <f t="shared" si="7"/>
        <v>32</v>
      </c>
      <c r="Z22" s="366">
        <v>0</v>
      </c>
      <c r="AA22" s="366">
        <f t="shared" si="8"/>
        <v>32</v>
      </c>
    </row>
    <row r="23" spans="2:27" ht="12.75">
      <c r="B23" s="576" t="s">
        <v>424</v>
      </c>
      <c r="C23" s="446"/>
      <c r="D23" s="498" t="s">
        <v>44</v>
      </c>
      <c r="E23" s="498" t="s">
        <v>49</v>
      </c>
      <c r="F23" s="9" t="s">
        <v>20</v>
      </c>
      <c r="G23" s="73" t="s">
        <v>173</v>
      </c>
      <c r="H23" s="73"/>
      <c r="I23" s="9"/>
      <c r="J23" s="53">
        <v>4</v>
      </c>
      <c r="K23" s="10">
        <f t="shared" si="5"/>
        <v>32</v>
      </c>
      <c r="L23" s="646" t="s">
        <v>93</v>
      </c>
      <c r="M23" s="501"/>
      <c r="O23" s="60">
        <v>0</v>
      </c>
      <c r="P23" s="327">
        <f aca="true" t="shared" si="9" ref="P23:P29">O23*K23</f>
        <v>0</v>
      </c>
      <c r="R23" s="322">
        <v>5</v>
      </c>
      <c r="S23" s="322"/>
      <c r="T23" s="322"/>
      <c r="U23" s="322">
        <v>3</v>
      </c>
      <c r="V23" s="322"/>
      <c r="W23" s="322"/>
      <c r="X23" s="322">
        <f t="shared" si="6"/>
        <v>8</v>
      </c>
      <c r="Y23" s="366">
        <f t="shared" si="7"/>
        <v>32</v>
      </c>
      <c r="Z23" s="366">
        <v>0</v>
      </c>
      <c r="AA23" s="366">
        <f t="shared" si="8"/>
        <v>32</v>
      </c>
    </row>
    <row r="24" spans="2:27" ht="12.75">
      <c r="B24" s="483"/>
      <c r="C24" s="484"/>
      <c r="D24" s="437"/>
      <c r="E24" s="437"/>
      <c r="F24" s="9" t="s">
        <v>19</v>
      </c>
      <c r="G24" s="73" t="s">
        <v>173</v>
      </c>
      <c r="H24" s="14"/>
      <c r="I24" s="9"/>
      <c r="J24" s="53">
        <v>4</v>
      </c>
      <c r="K24" s="10">
        <f t="shared" si="5"/>
        <v>24</v>
      </c>
      <c r="L24" s="502"/>
      <c r="M24" s="502"/>
      <c r="O24" s="60">
        <v>0</v>
      </c>
      <c r="P24" s="327">
        <f t="shared" si="9"/>
        <v>0</v>
      </c>
      <c r="R24" s="322">
        <v>5</v>
      </c>
      <c r="S24" s="322"/>
      <c r="T24" s="322">
        <v>-2</v>
      </c>
      <c r="U24" s="322">
        <v>3</v>
      </c>
      <c r="V24" s="322"/>
      <c r="W24" s="322"/>
      <c r="X24" s="322">
        <f t="shared" si="6"/>
        <v>6</v>
      </c>
      <c r="Y24" s="366">
        <f t="shared" si="7"/>
        <v>24</v>
      </c>
      <c r="Z24" s="366">
        <v>0</v>
      </c>
      <c r="AA24" s="366">
        <f t="shared" si="8"/>
        <v>24</v>
      </c>
    </row>
    <row r="25" spans="2:27" ht="12.75" customHeight="1">
      <c r="B25" s="540" t="s">
        <v>425</v>
      </c>
      <c r="C25" s="642" t="s">
        <v>348</v>
      </c>
      <c r="D25" s="71" t="s">
        <v>23</v>
      </c>
      <c r="E25" s="71" t="s">
        <v>16</v>
      </c>
      <c r="F25" s="9" t="s">
        <v>20</v>
      </c>
      <c r="G25" s="9"/>
      <c r="H25" s="71"/>
      <c r="I25" s="9"/>
      <c r="J25" s="53">
        <v>4</v>
      </c>
      <c r="K25" s="10">
        <f t="shared" si="5"/>
        <v>48</v>
      </c>
      <c r="L25" s="580" t="s">
        <v>42</v>
      </c>
      <c r="M25" s="610"/>
      <c r="O25" s="60">
        <v>0</v>
      </c>
      <c r="P25" s="327">
        <f t="shared" si="9"/>
        <v>0</v>
      </c>
      <c r="R25" s="322">
        <v>10</v>
      </c>
      <c r="S25" s="322">
        <v>2</v>
      </c>
      <c r="T25" s="322"/>
      <c r="U25" s="322"/>
      <c r="V25" s="322"/>
      <c r="W25" s="322"/>
      <c r="X25" s="322">
        <f t="shared" si="6"/>
        <v>12</v>
      </c>
      <c r="Y25" s="366">
        <f t="shared" si="7"/>
        <v>48</v>
      </c>
      <c r="Z25" s="366">
        <v>0</v>
      </c>
      <c r="AA25" s="366">
        <f t="shared" si="8"/>
        <v>48</v>
      </c>
    </row>
    <row r="26" spans="2:27" ht="12.75">
      <c r="B26" s="606"/>
      <c r="C26" s="643"/>
      <c r="D26" s="71" t="s">
        <v>268</v>
      </c>
      <c r="E26" s="71" t="s">
        <v>16</v>
      </c>
      <c r="F26" s="9" t="s">
        <v>20</v>
      </c>
      <c r="G26" s="9"/>
      <c r="H26" s="9"/>
      <c r="I26" s="9"/>
      <c r="J26" s="53">
        <v>4</v>
      </c>
      <c r="K26" s="10">
        <f t="shared" si="5"/>
        <v>28</v>
      </c>
      <c r="L26" s="619"/>
      <c r="M26" s="620"/>
      <c r="O26" s="60">
        <v>0</v>
      </c>
      <c r="P26" s="327">
        <f t="shared" si="9"/>
        <v>0</v>
      </c>
      <c r="R26" s="322">
        <v>5</v>
      </c>
      <c r="S26" s="322">
        <v>2</v>
      </c>
      <c r="T26" s="322"/>
      <c r="U26" s="322"/>
      <c r="V26" s="322"/>
      <c r="W26" s="322"/>
      <c r="X26" s="322">
        <f t="shared" si="6"/>
        <v>7</v>
      </c>
      <c r="Y26" s="366">
        <f t="shared" si="7"/>
        <v>28</v>
      </c>
      <c r="Z26" s="366">
        <v>0</v>
      </c>
      <c r="AA26" s="366">
        <f t="shared" si="8"/>
        <v>28</v>
      </c>
    </row>
    <row r="27" spans="2:27" ht="12.75" customHeight="1">
      <c r="B27" s="608" t="s">
        <v>426</v>
      </c>
      <c r="C27" s="525"/>
      <c r="D27" s="74" t="s">
        <v>268</v>
      </c>
      <c r="E27" s="74" t="s">
        <v>16</v>
      </c>
      <c r="F27" s="9" t="s">
        <v>20</v>
      </c>
      <c r="G27" s="74"/>
      <c r="H27" s="53"/>
      <c r="I27" s="53"/>
      <c r="J27" s="53">
        <v>4</v>
      </c>
      <c r="K27" s="10">
        <f t="shared" si="5"/>
        <v>28</v>
      </c>
      <c r="L27" s="425" t="s">
        <v>42</v>
      </c>
      <c r="M27" s="424"/>
      <c r="O27" s="60">
        <v>0</v>
      </c>
      <c r="P27" s="327">
        <f t="shared" si="9"/>
        <v>0</v>
      </c>
      <c r="R27" s="322">
        <v>5</v>
      </c>
      <c r="S27" s="322">
        <v>2</v>
      </c>
      <c r="T27" s="322"/>
      <c r="U27" s="322"/>
      <c r="V27" s="322"/>
      <c r="W27" s="322"/>
      <c r="X27" s="322">
        <f t="shared" si="6"/>
        <v>7</v>
      </c>
      <c r="Y27" s="366">
        <f t="shared" si="7"/>
        <v>28</v>
      </c>
      <c r="Z27" s="366">
        <v>0</v>
      </c>
      <c r="AA27" s="366">
        <f t="shared" si="8"/>
        <v>28</v>
      </c>
    </row>
    <row r="28" spans="2:27" ht="12.75">
      <c r="B28" s="608" t="s">
        <v>427</v>
      </c>
      <c r="C28" s="525"/>
      <c r="D28" s="73" t="s">
        <v>268</v>
      </c>
      <c r="E28" s="54" t="s">
        <v>16</v>
      </c>
      <c r="F28" s="71" t="s">
        <v>20</v>
      </c>
      <c r="G28" s="6"/>
      <c r="H28" s="5"/>
      <c r="I28" s="5"/>
      <c r="J28" s="10">
        <v>4</v>
      </c>
      <c r="K28" s="10">
        <f t="shared" si="5"/>
        <v>28</v>
      </c>
      <c r="L28" s="425" t="s">
        <v>42</v>
      </c>
      <c r="M28" s="424"/>
      <c r="O28" s="60">
        <v>0</v>
      </c>
      <c r="P28" s="327">
        <f t="shared" si="9"/>
        <v>0</v>
      </c>
      <c r="R28" s="322">
        <v>5</v>
      </c>
      <c r="S28" s="322">
        <v>2</v>
      </c>
      <c r="T28" s="322"/>
      <c r="U28" s="322"/>
      <c r="V28" s="322"/>
      <c r="W28" s="322"/>
      <c r="X28" s="322">
        <f t="shared" si="6"/>
        <v>7</v>
      </c>
      <c r="Y28" s="366">
        <f t="shared" si="7"/>
        <v>28</v>
      </c>
      <c r="Z28" s="366">
        <v>0</v>
      </c>
      <c r="AA28" s="366">
        <f t="shared" si="8"/>
        <v>28</v>
      </c>
    </row>
    <row r="29" spans="2:27" ht="12.75">
      <c r="B29" s="8" t="s">
        <v>97</v>
      </c>
      <c r="C29" s="85" t="s">
        <v>428</v>
      </c>
      <c r="D29" s="48" t="s">
        <v>820</v>
      </c>
      <c r="E29" s="1"/>
      <c r="F29" s="9"/>
      <c r="G29" s="5"/>
      <c r="H29" s="5"/>
      <c r="I29" s="5"/>
      <c r="J29" s="10">
        <v>1</v>
      </c>
      <c r="K29" s="10">
        <f t="shared" si="5"/>
        <v>70</v>
      </c>
      <c r="L29" s="423" t="s">
        <v>42</v>
      </c>
      <c r="M29" s="424"/>
      <c r="N29" s="108"/>
      <c r="O29" s="60">
        <v>0</v>
      </c>
      <c r="P29" s="327">
        <f t="shared" si="9"/>
        <v>0</v>
      </c>
      <c r="R29" s="322">
        <v>70</v>
      </c>
      <c r="S29" s="322"/>
      <c r="T29" s="322"/>
      <c r="U29" s="322"/>
      <c r="V29" s="322"/>
      <c r="W29" s="322"/>
      <c r="X29" s="322">
        <f t="shared" si="6"/>
        <v>70</v>
      </c>
      <c r="Y29" s="366">
        <f t="shared" si="7"/>
        <v>70</v>
      </c>
      <c r="Z29" s="366">
        <v>0</v>
      </c>
      <c r="AA29" s="366">
        <f t="shared" si="8"/>
        <v>70</v>
      </c>
    </row>
    <row r="30" spans="15:16" ht="10.5" customHeight="1">
      <c r="O30" s="213"/>
      <c r="P30" s="340"/>
    </row>
    <row r="31" spans="15:16" ht="10.5" customHeight="1">
      <c r="O31" s="200">
        <f>SUM(O5:O29)</f>
        <v>1</v>
      </c>
      <c r="P31" s="332">
        <f>SUM(P5:P29)</f>
        <v>0</v>
      </c>
    </row>
    <row r="32" spans="2:13" ht="15.75">
      <c r="B32" s="506" t="s">
        <v>100</v>
      </c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8"/>
    </row>
    <row r="33" spans="2:27" ht="12.75" customHeight="1">
      <c r="B33" s="428" t="s">
        <v>35</v>
      </c>
      <c r="C33" s="429"/>
      <c r="D33" s="434" t="s">
        <v>36</v>
      </c>
      <c r="E33" s="434" t="s">
        <v>37</v>
      </c>
      <c r="F33" s="434" t="s">
        <v>38</v>
      </c>
      <c r="G33" s="434" t="s">
        <v>39</v>
      </c>
      <c r="H33" s="499" t="s">
        <v>1104</v>
      </c>
      <c r="I33" s="499"/>
      <c r="J33" s="426" t="s">
        <v>40</v>
      </c>
      <c r="K33" s="472" t="s">
        <v>45</v>
      </c>
      <c r="L33" s="441" t="s">
        <v>41</v>
      </c>
      <c r="M33" s="442"/>
      <c r="N33" s="98"/>
      <c r="R33" s="626" t="s">
        <v>119</v>
      </c>
      <c r="S33" s="626" t="s">
        <v>37</v>
      </c>
      <c r="T33" s="626" t="s">
        <v>38</v>
      </c>
      <c r="U33" s="626" t="s">
        <v>120</v>
      </c>
      <c r="V33" s="626" t="s">
        <v>1102</v>
      </c>
      <c r="W33" s="626" t="s">
        <v>1103</v>
      </c>
      <c r="X33" s="626" t="s">
        <v>121</v>
      </c>
      <c r="Y33" s="419" t="s">
        <v>1123</v>
      </c>
      <c r="Z33" s="419" t="s">
        <v>1124</v>
      </c>
      <c r="AA33" s="419" t="s">
        <v>1125</v>
      </c>
    </row>
    <row r="34" spans="2:27" ht="12.75">
      <c r="B34" s="430"/>
      <c r="C34" s="431"/>
      <c r="D34" s="435"/>
      <c r="E34" s="435"/>
      <c r="F34" s="435"/>
      <c r="G34" s="435"/>
      <c r="H34" s="280" t="s">
        <v>1102</v>
      </c>
      <c r="I34" s="279" t="s">
        <v>1103</v>
      </c>
      <c r="J34" s="427"/>
      <c r="K34" s="473"/>
      <c r="L34" s="443"/>
      <c r="M34" s="444"/>
      <c r="N34" s="98"/>
      <c r="R34" s="627"/>
      <c r="S34" s="627"/>
      <c r="T34" s="627"/>
      <c r="U34" s="627"/>
      <c r="V34" s="627"/>
      <c r="W34" s="627"/>
      <c r="X34" s="627"/>
      <c r="Y34" s="420"/>
      <c r="Z34" s="420"/>
      <c r="AA34" s="420"/>
    </row>
    <row r="35" spans="2:27" ht="12.75">
      <c r="B35" s="76" t="s">
        <v>429</v>
      </c>
      <c r="C35" s="95"/>
      <c r="D35" s="19"/>
      <c r="E35" s="19"/>
      <c r="F35" s="19"/>
      <c r="G35" s="19"/>
      <c r="H35" s="19"/>
      <c r="I35" s="19"/>
      <c r="J35" s="19"/>
      <c r="K35" s="17"/>
      <c r="L35" s="19"/>
      <c r="M35" s="99"/>
      <c r="N35" s="98"/>
      <c r="R35" s="44"/>
      <c r="S35" s="45"/>
      <c r="T35" s="45"/>
      <c r="U35" s="45"/>
      <c r="V35" s="45"/>
      <c r="W35" s="45"/>
      <c r="X35" s="46"/>
      <c r="Y35" s="375"/>
      <c r="Z35" s="367"/>
      <c r="AA35" s="372"/>
    </row>
    <row r="36" spans="2:27" ht="12.75">
      <c r="B36" s="526" t="s">
        <v>430</v>
      </c>
      <c r="C36" s="505"/>
      <c r="D36" s="71" t="s">
        <v>23</v>
      </c>
      <c r="E36" s="71" t="s">
        <v>49</v>
      </c>
      <c r="F36" s="73" t="s">
        <v>19</v>
      </c>
      <c r="G36" s="48"/>
      <c r="H36" s="14"/>
      <c r="I36" s="14"/>
      <c r="J36" s="10">
        <v>4</v>
      </c>
      <c r="K36" s="10">
        <f>AA36</f>
        <v>32</v>
      </c>
      <c r="L36" s="425" t="s">
        <v>60</v>
      </c>
      <c r="M36" s="424"/>
      <c r="N36" s="96"/>
      <c r="O36" s="60">
        <v>0</v>
      </c>
      <c r="P36" s="327">
        <f>O36*K55</f>
        <v>0</v>
      </c>
      <c r="R36" s="322">
        <v>10</v>
      </c>
      <c r="S36" s="322"/>
      <c r="T36" s="322">
        <v>-2</v>
      </c>
      <c r="U36" s="322"/>
      <c r="V36" s="322"/>
      <c r="W36" s="322"/>
      <c r="X36" s="322">
        <f>SUM(R36:W36)</f>
        <v>8</v>
      </c>
      <c r="Y36" s="366">
        <f>X36*J36</f>
        <v>32</v>
      </c>
      <c r="Z36" s="366">
        <v>0</v>
      </c>
      <c r="AA36" s="366">
        <f>Y36+Z36</f>
        <v>32</v>
      </c>
    </row>
    <row r="37" spans="2:13" ht="12.75">
      <c r="B37" s="102" t="s">
        <v>72</v>
      </c>
      <c r="C37" s="103"/>
      <c r="D37" s="103"/>
      <c r="E37" s="103"/>
      <c r="F37" s="103"/>
      <c r="G37" s="103"/>
      <c r="H37" s="103"/>
      <c r="I37" s="103"/>
      <c r="J37" s="103"/>
      <c r="K37" s="111"/>
      <c r="L37" s="103"/>
      <c r="M37" s="99"/>
    </row>
    <row r="38" spans="2:16" ht="12.75">
      <c r="B38" s="135" t="s">
        <v>431</v>
      </c>
      <c r="C38" s="128"/>
      <c r="D38" s="128"/>
      <c r="E38" s="128"/>
      <c r="F38" s="128"/>
      <c r="G38" s="128"/>
      <c r="H38" s="128"/>
      <c r="I38" s="128"/>
      <c r="J38" s="128"/>
      <c r="K38" s="338"/>
      <c r="L38" s="128"/>
      <c r="M38" s="136"/>
      <c r="O38" s="200">
        <f>SUM(O31:O37)</f>
        <v>1</v>
      </c>
      <c r="P38" s="332">
        <f>SUM(P31:P37)</f>
        <v>0</v>
      </c>
    </row>
    <row r="39" spans="2:13" ht="12.75">
      <c r="B39" s="118" t="s">
        <v>356</v>
      </c>
      <c r="C39" s="22"/>
      <c r="D39" s="22"/>
      <c r="E39" s="22"/>
      <c r="F39" s="22"/>
      <c r="G39" s="22"/>
      <c r="H39" s="22"/>
      <c r="I39" s="22"/>
      <c r="J39" s="22"/>
      <c r="K39" s="336"/>
      <c r="L39" s="22"/>
      <c r="M39" s="23"/>
    </row>
    <row r="40" spans="2:13" ht="12.75">
      <c r="B40" s="118" t="s">
        <v>432</v>
      </c>
      <c r="C40" s="22"/>
      <c r="D40" s="22"/>
      <c r="E40" s="22"/>
      <c r="F40" s="22"/>
      <c r="G40" s="22"/>
      <c r="H40" s="22"/>
      <c r="I40" s="22"/>
      <c r="J40" s="22"/>
      <c r="K40" s="336"/>
      <c r="L40" s="22"/>
      <c r="M40" s="23"/>
    </row>
    <row r="41" spans="2:13" ht="12.75">
      <c r="B41" s="119" t="s">
        <v>433</v>
      </c>
      <c r="C41" s="25"/>
      <c r="D41" s="25"/>
      <c r="E41" s="25"/>
      <c r="F41" s="25"/>
      <c r="G41" s="25"/>
      <c r="H41" s="25"/>
      <c r="I41" s="25"/>
      <c r="J41" s="25"/>
      <c r="K41" s="337"/>
      <c r="L41" s="25"/>
      <c r="M41" s="26"/>
    </row>
  </sheetData>
  <sheetProtection/>
  <mergeCells count="89">
    <mergeCell ref="D3:D4"/>
    <mergeCell ref="E3:E4"/>
    <mergeCell ref="X3:X4"/>
    <mergeCell ref="R3:R4"/>
    <mergeCell ref="M8:M10"/>
    <mergeCell ref="L5:M5"/>
    <mergeCell ref="D8:D9"/>
    <mergeCell ref="E8:E9"/>
    <mergeCell ref="L8:L9"/>
    <mergeCell ref="B2:M2"/>
    <mergeCell ref="R2:X2"/>
    <mergeCell ref="B3:C4"/>
    <mergeCell ref="J3:J4"/>
    <mergeCell ref="K3:K4"/>
    <mergeCell ref="L3:M4"/>
    <mergeCell ref="F3:F4"/>
    <mergeCell ref="G3:G4"/>
    <mergeCell ref="H3:I3"/>
    <mergeCell ref="V3:V4"/>
    <mergeCell ref="B10:C10"/>
    <mergeCell ref="M14:M15"/>
    <mergeCell ref="B15:C15"/>
    <mergeCell ref="L13:M13"/>
    <mergeCell ref="L21:M21"/>
    <mergeCell ref="B23:C24"/>
    <mergeCell ref="L20:M20"/>
    <mergeCell ref="B21:C21"/>
    <mergeCell ref="E23:E24"/>
    <mergeCell ref="B20:C20"/>
    <mergeCell ref="B14:C14"/>
    <mergeCell ref="B11:C12"/>
    <mergeCell ref="L23:L24"/>
    <mergeCell ref="B13:C13"/>
    <mergeCell ref="B17:C17"/>
    <mergeCell ref="L17:M17"/>
    <mergeCell ref="B18:C18"/>
    <mergeCell ref="G33:G34"/>
    <mergeCell ref="H33:I33"/>
    <mergeCell ref="D23:D24"/>
    <mergeCell ref="M22:M24"/>
    <mergeCell ref="B25:B26"/>
    <mergeCell ref="B28:C28"/>
    <mergeCell ref="L25:M26"/>
    <mergeCell ref="B27:C27"/>
    <mergeCell ref="C25:C26"/>
    <mergeCell ref="B6:C6"/>
    <mergeCell ref="L6:M6"/>
    <mergeCell ref="U3:U4"/>
    <mergeCell ref="T3:T4"/>
    <mergeCell ref="B5:C5"/>
    <mergeCell ref="B19:C19"/>
    <mergeCell ref="B8:C9"/>
    <mergeCell ref="D11:D12"/>
    <mergeCell ref="E11:E12"/>
    <mergeCell ref="L11:M12"/>
    <mergeCell ref="B36:C36"/>
    <mergeCell ref="D33:D34"/>
    <mergeCell ref="E33:E34"/>
    <mergeCell ref="F33:F34"/>
    <mergeCell ref="L29:M29"/>
    <mergeCell ref="J33:J34"/>
    <mergeCell ref="K33:K34"/>
    <mergeCell ref="B32:M32"/>
    <mergeCell ref="B33:C34"/>
    <mergeCell ref="L36:M36"/>
    <mergeCell ref="R33:R34"/>
    <mergeCell ref="S33:S34"/>
    <mergeCell ref="L33:M34"/>
    <mergeCell ref="O2:P2"/>
    <mergeCell ref="P3:P4"/>
    <mergeCell ref="O3:O4"/>
    <mergeCell ref="L18:M18"/>
    <mergeCell ref="L27:M27"/>
    <mergeCell ref="L28:M28"/>
    <mergeCell ref="L19:M19"/>
    <mergeCell ref="T33:T34"/>
    <mergeCell ref="U33:U34"/>
    <mergeCell ref="V33:V34"/>
    <mergeCell ref="W33:W34"/>
    <mergeCell ref="X33:X34"/>
    <mergeCell ref="S3:S4"/>
    <mergeCell ref="W3:W4"/>
    <mergeCell ref="Y2:AA2"/>
    <mergeCell ref="Y3:Y4"/>
    <mergeCell ref="Z3:Z4"/>
    <mergeCell ref="AA3:AA4"/>
    <mergeCell ref="Y33:Y34"/>
    <mergeCell ref="Z33:Z34"/>
    <mergeCell ref="AA33:AA3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A31"/>
  <sheetViews>
    <sheetView zoomScalePageLayoutView="0" workbookViewId="0" topLeftCell="A1">
      <selection activeCell="K5" sqref="K5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1.28125" style="0" customWidth="1"/>
    <col min="9" max="9" width="10.57421875" style="0" customWidth="1"/>
    <col min="10" max="10" width="8.8515625" style="0" customWidth="1"/>
    <col min="11" max="11" width="8.8515625" style="43" customWidth="1"/>
    <col min="12" max="12" width="6.421875" style="0" customWidth="1"/>
    <col min="13" max="13" width="7.421875" style="0" customWidth="1"/>
    <col min="14" max="14" width="2.00390625" style="0" customWidth="1"/>
    <col min="15" max="15" width="8.8515625" style="0" customWidth="1"/>
    <col min="16" max="16" width="8.8515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140625" style="43" customWidth="1"/>
    <col min="21" max="23" width="8.421875" style="43" customWidth="1"/>
    <col min="24" max="24" width="8.8515625" style="43" customWidth="1"/>
  </cols>
  <sheetData>
    <row r="1" ht="8.25" customHeight="1"/>
    <row r="2" spans="2:27" ht="15.75">
      <c r="B2" s="506" t="s">
        <v>920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201"/>
      <c r="R7" s="323"/>
      <c r="S7" s="324"/>
      <c r="T7" s="324"/>
      <c r="U7" s="324"/>
      <c r="V7" s="324"/>
      <c r="W7" s="324"/>
      <c r="X7" s="325"/>
      <c r="Y7" s="375"/>
      <c r="Z7" s="367"/>
      <c r="AA7" s="372"/>
    </row>
    <row r="8" spans="2:27" ht="12" customHeight="1">
      <c r="B8" s="445" t="s">
        <v>28</v>
      </c>
      <c r="C8" s="446"/>
      <c r="D8" s="436" t="s">
        <v>137</v>
      </c>
      <c r="E8" s="53" t="s">
        <v>17</v>
      </c>
      <c r="F8" s="9" t="s">
        <v>21</v>
      </c>
      <c r="G8" s="9"/>
      <c r="H8" s="9"/>
      <c r="I8" s="9"/>
      <c r="J8" s="9">
        <v>4</v>
      </c>
      <c r="K8" s="10">
        <f aca="true" t="shared" si="0" ref="K8:K17">AA8</f>
        <v>80</v>
      </c>
      <c r="L8" s="449" t="s">
        <v>921</v>
      </c>
      <c r="M8" s="450"/>
      <c r="O8" s="60">
        <v>0</v>
      </c>
      <c r="P8" s="327">
        <f aca="true" t="shared" si="1" ref="P8:P21">O8*K8</f>
        <v>0</v>
      </c>
      <c r="R8" s="322">
        <v>10</v>
      </c>
      <c r="S8" s="322">
        <v>5</v>
      </c>
      <c r="T8" s="322">
        <v>5</v>
      </c>
      <c r="U8" s="322"/>
      <c r="V8" s="322"/>
      <c r="W8" s="322"/>
      <c r="X8" s="322">
        <f aca="true" t="shared" si="2" ref="X8:X17">SUM(R8:W8)</f>
        <v>20</v>
      </c>
      <c r="Y8" s="366">
        <f aca="true" t="shared" si="3" ref="Y8:Y17">X8*J8</f>
        <v>80</v>
      </c>
      <c r="Z8" s="366">
        <v>0</v>
      </c>
      <c r="AA8" s="366">
        <f aca="true" t="shared" si="4" ref="AA8:AA17">Y8+Z8</f>
        <v>80</v>
      </c>
    </row>
    <row r="9" spans="2:27" ht="12.75">
      <c r="B9" s="483"/>
      <c r="C9" s="484"/>
      <c r="D9" s="437"/>
      <c r="E9" s="53" t="s">
        <v>16</v>
      </c>
      <c r="F9" s="9" t="s">
        <v>21</v>
      </c>
      <c r="G9" s="9"/>
      <c r="H9" s="9"/>
      <c r="I9" s="9"/>
      <c r="J9" s="9">
        <v>4</v>
      </c>
      <c r="K9" s="10">
        <f t="shared" si="0"/>
        <v>68</v>
      </c>
      <c r="L9" s="581"/>
      <c r="M9" s="582"/>
      <c r="O9" s="60">
        <v>0</v>
      </c>
      <c r="P9" s="327">
        <f t="shared" si="1"/>
        <v>0</v>
      </c>
      <c r="R9" s="322">
        <v>10</v>
      </c>
      <c r="S9" s="322">
        <v>2</v>
      </c>
      <c r="T9" s="322">
        <v>5</v>
      </c>
      <c r="U9" s="322"/>
      <c r="V9" s="322"/>
      <c r="W9" s="322"/>
      <c r="X9" s="322">
        <f t="shared" si="2"/>
        <v>17</v>
      </c>
      <c r="Y9" s="366">
        <f t="shared" si="3"/>
        <v>68</v>
      </c>
      <c r="Z9" s="366">
        <v>0</v>
      </c>
      <c r="AA9" s="366">
        <f t="shared" si="4"/>
        <v>68</v>
      </c>
    </row>
    <row r="10" spans="2:27" ht="12.75">
      <c r="B10" s="33" t="s">
        <v>115</v>
      </c>
      <c r="C10" s="634" t="s">
        <v>348</v>
      </c>
      <c r="D10" s="9" t="s">
        <v>268</v>
      </c>
      <c r="E10" s="9" t="s">
        <v>16</v>
      </c>
      <c r="F10" s="9" t="s">
        <v>20</v>
      </c>
      <c r="G10" s="9"/>
      <c r="H10" s="9"/>
      <c r="I10" s="9"/>
      <c r="J10" s="9">
        <v>4</v>
      </c>
      <c r="K10" s="10">
        <f t="shared" si="0"/>
        <v>28</v>
      </c>
      <c r="L10" s="457" t="s">
        <v>922</v>
      </c>
      <c r="M10" s="457"/>
      <c r="O10" s="60">
        <v>0</v>
      </c>
      <c r="P10" s="327">
        <f t="shared" si="1"/>
        <v>0</v>
      </c>
      <c r="R10" s="322">
        <v>5</v>
      </c>
      <c r="S10" s="322">
        <v>2</v>
      </c>
      <c r="T10" s="322"/>
      <c r="U10" s="322"/>
      <c r="V10" s="322"/>
      <c r="W10" s="322"/>
      <c r="X10" s="322">
        <f t="shared" si="2"/>
        <v>7</v>
      </c>
      <c r="Y10" s="366">
        <f t="shared" si="3"/>
        <v>28</v>
      </c>
      <c r="Z10" s="366">
        <v>0</v>
      </c>
      <c r="AA10" s="366">
        <f t="shared" si="4"/>
        <v>28</v>
      </c>
    </row>
    <row r="11" spans="2:27" ht="12.75">
      <c r="B11" s="438" t="s">
        <v>167</v>
      </c>
      <c r="C11" s="634"/>
      <c r="D11" s="436" t="s">
        <v>23</v>
      </c>
      <c r="E11" s="436" t="s">
        <v>16</v>
      </c>
      <c r="F11" s="9" t="s">
        <v>20</v>
      </c>
      <c r="G11" s="9"/>
      <c r="H11" s="9"/>
      <c r="I11" s="9"/>
      <c r="J11" s="9">
        <v>4</v>
      </c>
      <c r="K11" s="10">
        <f t="shared" si="0"/>
        <v>48</v>
      </c>
      <c r="L11" s="457" t="s">
        <v>923</v>
      </c>
      <c r="M11" s="457"/>
      <c r="O11" s="60">
        <v>0</v>
      </c>
      <c r="P11" s="327">
        <f t="shared" si="1"/>
        <v>0</v>
      </c>
      <c r="R11" s="322">
        <v>10</v>
      </c>
      <c r="S11" s="322">
        <v>2</v>
      </c>
      <c r="T11" s="322"/>
      <c r="U11" s="322"/>
      <c r="V11" s="322"/>
      <c r="W11" s="322"/>
      <c r="X11" s="322">
        <f t="shared" si="2"/>
        <v>12</v>
      </c>
      <c r="Y11" s="366">
        <f t="shared" si="3"/>
        <v>48</v>
      </c>
      <c r="Z11" s="366">
        <v>0</v>
      </c>
      <c r="AA11" s="366">
        <f t="shared" si="4"/>
        <v>48</v>
      </c>
    </row>
    <row r="12" spans="2:27" ht="12.75">
      <c r="B12" s="438"/>
      <c r="C12" s="634"/>
      <c r="D12" s="480"/>
      <c r="E12" s="480"/>
      <c r="F12" s="9" t="s">
        <v>19</v>
      </c>
      <c r="G12" s="9"/>
      <c r="H12" s="9"/>
      <c r="I12" s="9"/>
      <c r="J12" s="9">
        <v>4</v>
      </c>
      <c r="K12" s="10">
        <f t="shared" si="0"/>
        <v>40</v>
      </c>
      <c r="L12" s="457"/>
      <c r="M12" s="457"/>
      <c r="O12" s="60">
        <v>0</v>
      </c>
      <c r="P12" s="327">
        <f t="shared" si="1"/>
        <v>0</v>
      </c>
      <c r="R12" s="322">
        <v>10</v>
      </c>
      <c r="S12" s="322">
        <v>2</v>
      </c>
      <c r="T12" s="322">
        <v>-2</v>
      </c>
      <c r="U12" s="322"/>
      <c r="V12" s="322"/>
      <c r="W12" s="322"/>
      <c r="X12" s="322">
        <f t="shared" si="2"/>
        <v>10</v>
      </c>
      <c r="Y12" s="366">
        <f t="shared" si="3"/>
        <v>40</v>
      </c>
      <c r="Z12" s="366">
        <v>0</v>
      </c>
      <c r="AA12" s="366">
        <f t="shared" si="4"/>
        <v>40</v>
      </c>
    </row>
    <row r="13" spans="2:27" ht="12.75">
      <c r="B13" s="438" t="s">
        <v>851</v>
      </c>
      <c r="C13" s="634" t="s">
        <v>924</v>
      </c>
      <c r="D13" s="632" t="s">
        <v>23</v>
      </c>
      <c r="E13" s="632" t="s">
        <v>16</v>
      </c>
      <c r="F13" s="9" t="s">
        <v>20</v>
      </c>
      <c r="G13" s="9"/>
      <c r="H13" s="9"/>
      <c r="I13" s="9"/>
      <c r="J13" s="9">
        <v>4</v>
      </c>
      <c r="K13" s="10">
        <f t="shared" si="0"/>
        <v>48</v>
      </c>
      <c r="L13" s="457" t="s">
        <v>925</v>
      </c>
      <c r="M13" s="457"/>
      <c r="O13" s="60">
        <v>0</v>
      </c>
      <c r="P13" s="327">
        <f t="shared" si="1"/>
        <v>0</v>
      </c>
      <c r="R13" s="322">
        <v>10</v>
      </c>
      <c r="S13" s="322">
        <v>2</v>
      </c>
      <c r="T13" s="322"/>
      <c r="U13" s="322"/>
      <c r="V13" s="322"/>
      <c r="W13" s="322"/>
      <c r="X13" s="322">
        <f t="shared" si="2"/>
        <v>12</v>
      </c>
      <c r="Y13" s="366">
        <f t="shared" si="3"/>
        <v>48</v>
      </c>
      <c r="Z13" s="366">
        <v>0</v>
      </c>
      <c r="AA13" s="366">
        <f t="shared" si="4"/>
        <v>48</v>
      </c>
    </row>
    <row r="14" spans="2:27" ht="12.75">
      <c r="B14" s="438"/>
      <c r="C14" s="634"/>
      <c r="D14" s="632"/>
      <c r="E14" s="632"/>
      <c r="F14" s="9" t="s">
        <v>19</v>
      </c>
      <c r="G14" s="9"/>
      <c r="H14" s="9"/>
      <c r="I14" s="9"/>
      <c r="J14" s="9">
        <v>4</v>
      </c>
      <c r="K14" s="10">
        <f t="shared" si="0"/>
        <v>40</v>
      </c>
      <c r="L14" s="457"/>
      <c r="M14" s="457"/>
      <c r="O14" s="60">
        <v>0</v>
      </c>
      <c r="P14" s="327">
        <f t="shared" si="1"/>
        <v>0</v>
      </c>
      <c r="R14" s="322">
        <v>10</v>
      </c>
      <c r="S14" s="322">
        <v>2</v>
      </c>
      <c r="T14" s="322">
        <v>-2</v>
      </c>
      <c r="U14" s="322"/>
      <c r="V14" s="322"/>
      <c r="W14" s="322"/>
      <c r="X14" s="322">
        <f t="shared" si="2"/>
        <v>10</v>
      </c>
      <c r="Y14" s="366">
        <f t="shared" si="3"/>
        <v>40</v>
      </c>
      <c r="Z14" s="366">
        <v>0</v>
      </c>
      <c r="AA14" s="366">
        <f t="shared" si="4"/>
        <v>40</v>
      </c>
    </row>
    <row r="15" spans="2:27" ht="25.5">
      <c r="B15" s="438" t="s">
        <v>47</v>
      </c>
      <c r="C15" s="634"/>
      <c r="D15" s="632" t="s">
        <v>23</v>
      </c>
      <c r="E15" s="632" t="s">
        <v>16</v>
      </c>
      <c r="F15" s="9" t="s">
        <v>21</v>
      </c>
      <c r="G15" s="9"/>
      <c r="H15" s="13" t="s">
        <v>818</v>
      </c>
      <c r="I15" s="9"/>
      <c r="J15" s="9">
        <v>2</v>
      </c>
      <c r="K15" s="10">
        <f t="shared" si="0"/>
        <v>40</v>
      </c>
      <c r="L15" s="633" t="s">
        <v>853</v>
      </c>
      <c r="M15" s="633"/>
      <c r="O15" s="60">
        <v>0</v>
      </c>
      <c r="P15" s="327">
        <f t="shared" si="1"/>
        <v>0</v>
      </c>
      <c r="R15" s="322">
        <v>10</v>
      </c>
      <c r="S15" s="322">
        <v>2</v>
      </c>
      <c r="T15" s="322">
        <v>5</v>
      </c>
      <c r="U15" s="322"/>
      <c r="V15" s="322">
        <v>3</v>
      </c>
      <c r="W15" s="322"/>
      <c r="X15" s="322">
        <f t="shared" si="2"/>
        <v>20</v>
      </c>
      <c r="Y15" s="366">
        <f t="shared" si="3"/>
        <v>40</v>
      </c>
      <c r="Z15" s="366">
        <v>0</v>
      </c>
      <c r="AA15" s="366">
        <f t="shared" si="4"/>
        <v>40</v>
      </c>
    </row>
    <row r="16" spans="2:27" ht="25.5">
      <c r="B16" s="438"/>
      <c r="C16" s="634"/>
      <c r="D16" s="632"/>
      <c r="E16" s="632"/>
      <c r="F16" s="9" t="s">
        <v>20</v>
      </c>
      <c r="G16" s="9"/>
      <c r="H16" s="13" t="s">
        <v>818</v>
      </c>
      <c r="I16" s="9"/>
      <c r="J16" s="9">
        <v>2</v>
      </c>
      <c r="K16" s="10">
        <f t="shared" si="0"/>
        <v>30</v>
      </c>
      <c r="L16" s="633"/>
      <c r="M16" s="633"/>
      <c r="O16" s="60">
        <v>0</v>
      </c>
      <c r="P16" s="327">
        <f t="shared" si="1"/>
        <v>0</v>
      </c>
      <c r="R16" s="322">
        <v>10</v>
      </c>
      <c r="S16" s="322">
        <v>2</v>
      </c>
      <c r="T16" s="322"/>
      <c r="U16" s="322"/>
      <c r="V16" s="322">
        <v>3</v>
      </c>
      <c r="W16" s="322"/>
      <c r="X16" s="322">
        <f t="shared" si="2"/>
        <v>15</v>
      </c>
      <c r="Y16" s="366">
        <f t="shared" si="3"/>
        <v>30</v>
      </c>
      <c r="Z16" s="366">
        <v>0</v>
      </c>
      <c r="AA16" s="366">
        <f t="shared" si="4"/>
        <v>30</v>
      </c>
    </row>
    <row r="17" spans="2:27" ht="25.5">
      <c r="B17" s="438"/>
      <c r="C17" s="634"/>
      <c r="D17" s="632"/>
      <c r="E17" s="632"/>
      <c r="F17" s="9" t="s">
        <v>19</v>
      </c>
      <c r="G17" s="9"/>
      <c r="H17" s="13" t="s">
        <v>818</v>
      </c>
      <c r="I17" s="9"/>
      <c r="J17" s="9">
        <v>2</v>
      </c>
      <c r="K17" s="10">
        <f t="shared" si="0"/>
        <v>26</v>
      </c>
      <c r="L17" s="633"/>
      <c r="M17" s="633"/>
      <c r="O17" s="60">
        <v>0</v>
      </c>
      <c r="P17" s="327">
        <f t="shared" si="1"/>
        <v>0</v>
      </c>
      <c r="R17" s="322">
        <v>10</v>
      </c>
      <c r="S17" s="322">
        <v>2</v>
      </c>
      <c r="T17" s="322">
        <v>-2</v>
      </c>
      <c r="U17" s="322"/>
      <c r="V17" s="322">
        <v>3</v>
      </c>
      <c r="W17" s="322"/>
      <c r="X17" s="322">
        <f t="shared" si="2"/>
        <v>13</v>
      </c>
      <c r="Y17" s="366">
        <f t="shared" si="3"/>
        <v>26</v>
      </c>
      <c r="Z17" s="366">
        <v>0</v>
      </c>
      <c r="AA17" s="366">
        <f t="shared" si="4"/>
        <v>26</v>
      </c>
    </row>
    <row r="18" spans="2:27" ht="12.75">
      <c r="B18" s="15" t="s">
        <v>273</v>
      </c>
      <c r="C18" s="95"/>
      <c r="D18" s="16"/>
      <c r="E18" s="16"/>
      <c r="F18" s="16"/>
      <c r="G18" s="16"/>
      <c r="H18" s="16"/>
      <c r="I18" s="16"/>
      <c r="J18" s="17"/>
      <c r="K18" s="47"/>
      <c r="L18" s="47"/>
      <c r="M18" s="201"/>
      <c r="R18" s="323"/>
      <c r="S18" s="324"/>
      <c r="T18" s="324"/>
      <c r="U18" s="324"/>
      <c r="V18" s="324"/>
      <c r="W18" s="324"/>
      <c r="X18" s="325"/>
      <c r="Y18" s="375"/>
      <c r="Z18" s="367"/>
      <c r="AA18" s="372"/>
    </row>
    <row r="19" spans="2:27" ht="12" customHeight="1">
      <c r="B19" s="445" t="s">
        <v>117</v>
      </c>
      <c r="C19" s="446"/>
      <c r="D19" s="498" t="s">
        <v>44</v>
      </c>
      <c r="E19" s="436" t="s">
        <v>49</v>
      </c>
      <c r="F19" s="9" t="s">
        <v>20</v>
      </c>
      <c r="G19" s="9" t="s">
        <v>50</v>
      </c>
      <c r="H19" s="9"/>
      <c r="I19" s="9"/>
      <c r="J19" s="9">
        <v>4</v>
      </c>
      <c r="K19" s="10">
        <f>AA19</f>
        <v>32</v>
      </c>
      <c r="L19" s="530" t="s">
        <v>92</v>
      </c>
      <c r="M19" s="531"/>
      <c r="O19" s="60">
        <v>0</v>
      </c>
      <c r="P19" s="327">
        <f t="shared" si="1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>SUM(R19:W19)</f>
        <v>8</v>
      </c>
      <c r="Y19" s="366">
        <f>X19*J19</f>
        <v>32</v>
      </c>
      <c r="Z19" s="366">
        <v>0</v>
      </c>
      <c r="AA19" s="366">
        <f>Y19+Z19</f>
        <v>32</v>
      </c>
    </row>
    <row r="20" spans="2:27" ht="12.75">
      <c r="B20" s="483"/>
      <c r="C20" s="484"/>
      <c r="D20" s="480"/>
      <c r="E20" s="480"/>
      <c r="F20" s="9" t="s">
        <v>19</v>
      </c>
      <c r="G20" s="9" t="s">
        <v>50</v>
      </c>
      <c r="H20" s="9"/>
      <c r="I20" s="9"/>
      <c r="J20" s="9">
        <v>4</v>
      </c>
      <c r="K20" s="10">
        <f>AA20</f>
        <v>24</v>
      </c>
      <c r="L20" s="534"/>
      <c r="M20" s="535"/>
      <c r="O20" s="60">
        <v>0</v>
      </c>
      <c r="P20" s="327">
        <f t="shared" si="1"/>
        <v>0</v>
      </c>
      <c r="R20" s="322">
        <v>5</v>
      </c>
      <c r="S20" s="322"/>
      <c r="T20" s="322">
        <v>-2</v>
      </c>
      <c r="U20" s="322">
        <v>3</v>
      </c>
      <c r="V20" s="322"/>
      <c r="W20" s="322"/>
      <c r="X20" s="322">
        <f>SUM(R20:W20)</f>
        <v>6</v>
      </c>
      <c r="Y20" s="366">
        <f>X20*J20</f>
        <v>24</v>
      </c>
      <c r="Z20" s="366">
        <v>0</v>
      </c>
      <c r="AA20" s="366">
        <f>Y20+Z20</f>
        <v>24</v>
      </c>
    </row>
    <row r="21" spans="2:27" ht="12.75">
      <c r="B21" s="52" t="s">
        <v>56</v>
      </c>
      <c r="C21" s="9" t="s">
        <v>913</v>
      </c>
      <c r="D21" s="9" t="s">
        <v>125</v>
      </c>
      <c r="E21" s="7"/>
      <c r="F21" s="7"/>
      <c r="G21" s="7"/>
      <c r="H21" s="7"/>
      <c r="I21" s="7"/>
      <c r="J21" s="10">
        <v>1</v>
      </c>
      <c r="K21" s="10">
        <f>AA21</f>
        <v>5</v>
      </c>
      <c r="L21" s="636" t="s">
        <v>245</v>
      </c>
      <c r="M21" s="637"/>
      <c r="O21" s="60">
        <v>0</v>
      </c>
      <c r="P21" s="327">
        <f t="shared" si="1"/>
        <v>0</v>
      </c>
      <c r="R21" s="322">
        <v>5</v>
      </c>
      <c r="S21" s="322"/>
      <c r="T21" s="322"/>
      <c r="U21" s="322"/>
      <c r="V21" s="322"/>
      <c r="W21" s="322"/>
      <c r="X21" s="322">
        <f>SUM(R21:W21)</f>
        <v>5</v>
      </c>
      <c r="Y21" s="366">
        <f>X21*J21</f>
        <v>5</v>
      </c>
      <c r="Z21" s="366">
        <v>0</v>
      </c>
      <c r="AA21" s="366">
        <f>Y21+Z21</f>
        <v>5</v>
      </c>
    </row>
    <row r="22" spans="2:13" ht="12.75">
      <c r="B22" s="102" t="s">
        <v>72</v>
      </c>
      <c r="C22" s="103"/>
      <c r="D22" s="103"/>
      <c r="E22" s="103"/>
      <c r="F22" s="103"/>
      <c r="G22" s="103"/>
      <c r="H22" s="103"/>
      <c r="I22" s="103"/>
      <c r="J22" s="103"/>
      <c r="K22" s="111"/>
      <c r="L22" s="103"/>
      <c r="M22" s="203"/>
    </row>
    <row r="23" spans="2:16" ht="12.75">
      <c r="B23" s="21" t="s">
        <v>926</v>
      </c>
      <c r="C23" s="22"/>
      <c r="D23" s="22"/>
      <c r="E23" s="22"/>
      <c r="F23" s="22"/>
      <c r="G23" s="22"/>
      <c r="H23" s="22"/>
      <c r="I23" s="22"/>
      <c r="J23" s="22"/>
      <c r="K23" s="336"/>
      <c r="L23" s="22"/>
      <c r="M23" s="23"/>
      <c r="O23" s="200">
        <f>SUM(O5:O22)</f>
        <v>1</v>
      </c>
      <c r="P23" s="332">
        <f>SUM(P5:P22)</f>
        <v>0</v>
      </c>
    </row>
    <row r="24" spans="2:13" ht="12.75">
      <c r="B24" s="21" t="s">
        <v>927</v>
      </c>
      <c r="C24" s="22"/>
      <c r="D24" s="22"/>
      <c r="E24" s="22"/>
      <c r="F24" s="22"/>
      <c r="G24" s="22"/>
      <c r="H24" s="22"/>
      <c r="I24" s="22"/>
      <c r="J24" s="22"/>
      <c r="K24" s="336"/>
      <c r="L24" s="22"/>
      <c r="M24" s="23"/>
    </row>
    <row r="25" spans="2:13" ht="12.75">
      <c r="B25" s="21" t="s">
        <v>928</v>
      </c>
      <c r="C25" s="22"/>
      <c r="D25" s="22"/>
      <c r="E25" s="22"/>
      <c r="F25" s="22"/>
      <c r="G25" s="22"/>
      <c r="H25" s="22"/>
      <c r="I25" s="22"/>
      <c r="J25" s="22"/>
      <c r="K25" s="336"/>
      <c r="L25" s="22"/>
      <c r="M25" s="23"/>
    </row>
    <row r="26" spans="2:13" ht="12.75">
      <c r="B26" s="24" t="s">
        <v>929</v>
      </c>
      <c r="C26" s="25"/>
      <c r="D26" s="25"/>
      <c r="E26" s="25"/>
      <c r="F26" s="25"/>
      <c r="G26" s="25"/>
      <c r="H26" s="25"/>
      <c r="I26" s="25"/>
      <c r="J26" s="25"/>
      <c r="K26" s="337"/>
      <c r="L26" s="25"/>
      <c r="M26" s="26"/>
    </row>
    <row r="27" ht="10.5" customHeight="1"/>
    <row r="28" ht="12.75">
      <c r="B28" s="186" t="s">
        <v>930</v>
      </c>
    </row>
    <row r="29" ht="12.75">
      <c r="B29" s="187" t="s">
        <v>931</v>
      </c>
    </row>
    <row r="30" ht="12" customHeight="1">
      <c r="B30" s="123" t="s">
        <v>932</v>
      </c>
    </row>
    <row r="31" ht="12.75">
      <c r="B31" s="123" t="s">
        <v>933</v>
      </c>
    </row>
    <row r="34" ht="12" customHeight="1"/>
    <row r="37" ht="12" customHeight="1"/>
  </sheetData>
  <sheetProtection/>
  <mergeCells count="52">
    <mergeCell ref="L19:M20"/>
    <mergeCell ref="L21:M21"/>
    <mergeCell ref="L15:M17"/>
    <mergeCell ref="B19:C20"/>
    <mergeCell ref="D19:D20"/>
    <mergeCell ref="E19:E20"/>
    <mergeCell ref="B15:B17"/>
    <mergeCell ref="D15:D17"/>
    <mergeCell ref="E15:E17"/>
    <mergeCell ref="C13:C17"/>
    <mergeCell ref="E13:E14"/>
    <mergeCell ref="C10:C12"/>
    <mergeCell ref="B13:B14"/>
    <mergeCell ref="L10:M10"/>
    <mergeCell ref="L11:M12"/>
    <mergeCell ref="L13:M14"/>
    <mergeCell ref="D13:D14"/>
    <mergeCell ref="L8:M9"/>
    <mergeCell ref="B11:B12"/>
    <mergeCell ref="D11:D12"/>
    <mergeCell ref="E11:E12"/>
    <mergeCell ref="B8:C9"/>
    <mergeCell ref="D8:D9"/>
    <mergeCell ref="B2:M2"/>
    <mergeCell ref="R2:X2"/>
    <mergeCell ref="B3:C4"/>
    <mergeCell ref="J3:J4"/>
    <mergeCell ref="S3:S4"/>
    <mergeCell ref="T3:T4"/>
    <mergeCell ref="U3:U4"/>
    <mergeCell ref="K3:K4"/>
    <mergeCell ref="L3:M4"/>
    <mergeCell ref="O3:O4"/>
    <mergeCell ref="F3:F4"/>
    <mergeCell ref="G3:G4"/>
    <mergeCell ref="H3:I3"/>
    <mergeCell ref="V3:V4"/>
    <mergeCell ref="X3:X4"/>
    <mergeCell ref="B5:C5"/>
    <mergeCell ref="L5:M5"/>
    <mergeCell ref="R3:R4"/>
    <mergeCell ref="P3:P4"/>
    <mergeCell ref="Y2:AA2"/>
    <mergeCell ref="Y3:Y4"/>
    <mergeCell ref="Z3:Z4"/>
    <mergeCell ref="AA3:AA4"/>
    <mergeCell ref="W3:W4"/>
    <mergeCell ref="B6:C6"/>
    <mergeCell ref="L6:M6"/>
    <mergeCell ref="O2:P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A41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5.0039062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28125" style="0" customWidth="1"/>
    <col min="11" max="11" width="9.140625" style="43" customWidth="1"/>
    <col min="12" max="12" width="6.00390625" style="0" customWidth="1"/>
    <col min="13" max="13" width="7.57421875" style="0" customWidth="1"/>
    <col min="14" max="14" width="1.57421875" style="0" customWidth="1"/>
    <col min="16" max="16" width="9.140625" style="43" customWidth="1"/>
    <col min="17" max="17" width="3.8515625" style="43" customWidth="1"/>
    <col min="18" max="19" width="8.28125" style="43" customWidth="1"/>
    <col min="20" max="21" width="9.140625" style="43" customWidth="1"/>
    <col min="22" max="23" width="8.57421875" style="43" customWidth="1"/>
    <col min="24" max="24" width="8.00390625" style="43" customWidth="1"/>
  </cols>
  <sheetData>
    <row r="1" ht="6.75" customHeight="1"/>
    <row r="2" spans="2:27" ht="15.75">
      <c r="B2" s="506" t="s">
        <v>796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25.5">
      <c r="B8" s="33" t="s">
        <v>342</v>
      </c>
      <c r="C8" s="12" t="s">
        <v>559</v>
      </c>
      <c r="D8" s="9" t="s">
        <v>33</v>
      </c>
      <c r="E8" s="9"/>
      <c r="F8" s="9" t="s">
        <v>21</v>
      </c>
      <c r="G8" s="9"/>
      <c r="H8" s="14"/>
      <c r="I8" s="14"/>
      <c r="J8" s="10">
        <v>4</v>
      </c>
      <c r="K8" s="10">
        <f>AA8</f>
        <v>60</v>
      </c>
      <c r="L8" s="67" t="s">
        <v>92</v>
      </c>
      <c r="M8" s="500" t="s">
        <v>155</v>
      </c>
      <c r="O8" s="60">
        <v>0</v>
      </c>
      <c r="P8" s="327">
        <f aca="true" t="shared" si="0" ref="P8:P23">O8*K8</f>
        <v>0</v>
      </c>
      <c r="R8" s="322">
        <v>10</v>
      </c>
      <c r="S8" s="322"/>
      <c r="T8" s="322">
        <v>5</v>
      </c>
      <c r="U8" s="322"/>
      <c r="V8" s="322"/>
      <c r="W8" s="322"/>
      <c r="X8" s="322">
        <f>SUM(R8:W8)</f>
        <v>15</v>
      </c>
      <c r="Y8" s="371">
        <f>X8*J8</f>
        <v>60</v>
      </c>
      <c r="Z8" s="371">
        <v>0</v>
      </c>
      <c r="AA8" s="371">
        <f>Y8+Z8</f>
        <v>60</v>
      </c>
    </row>
    <row r="9" spans="2:27" ht="15" customHeight="1">
      <c r="B9" s="488" t="s">
        <v>28</v>
      </c>
      <c r="C9" s="541" t="s">
        <v>372</v>
      </c>
      <c r="D9" s="436" t="s">
        <v>137</v>
      </c>
      <c r="E9" s="1" t="s">
        <v>17</v>
      </c>
      <c r="F9" s="6" t="s">
        <v>21</v>
      </c>
      <c r="G9" s="9"/>
      <c r="H9" s="9"/>
      <c r="I9" s="9"/>
      <c r="J9" s="10">
        <v>4</v>
      </c>
      <c r="K9" s="10">
        <f>AA9</f>
        <v>80</v>
      </c>
      <c r="L9" s="11" t="s">
        <v>42</v>
      </c>
      <c r="M9" s="501"/>
      <c r="O9" s="60">
        <v>0</v>
      </c>
      <c r="P9" s="327">
        <f t="shared" si="0"/>
        <v>0</v>
      </c>
      <c r="R9" s="322">
        <v>10</v>
      </c>
      <c r="S9" s="322">
        <v>5</v>
      </c>
      <c r="T9" s="322">
        <v>5</v>
      </c>
      <c r="U9" s="322"/>
      <c r="V9" s="322"/>
      <c r="W9" s="322"/>
      <c r="X9" s="322">
        <f>SUM(R9:W9)</f>
        <v>20</v>
      </c>
      <c r="Y9" s="371">
        <f>X9*J9</f>
        <v>80</v>
      </c>
      <c r="Z9" s="371">
        <v>0</v>
      </c>
      <c r="AA9" s="371">
        <f>Y9+Z9</f>
        <v>80</v>
      </c>
    </row>
    <row r="10" spans="2:27" ht="12.75">
      <c r="B10" s="490"/>
      <c r="C10" s="543"/>
      <c r="D10" s="480"/>
      <c r="E10" s="1" t="s">
        <v>16</v>
      </c>
      <c r="F10" s="6" t="s">
        <v>21</v>
      </c>
      <c r="G10" s="9"/>
      <c r="H10" s="9"/>
      <c r="I10" s="9"/>
      <c r="J10" s="10">
        <v>4</v>
      </c>
      <c r="K10" s="10">
        <f>AA10</f>
        <v>68</v>
      </c>
      <c r="L10" s="11" t="s">
        <v>155</v>
      </c>
      <c r="M10" s="502"/>
      <c r="O10" s="60">
        <v>0</v>
      </c>
      <c r="P10" s="327">
        <f t="shared" si="0"/>
        <v>0</v>
      </c>
      <c r="R10" s="322">
        <v>10</v>
      </c>
      <c r="S10" s="322">
        <v>2</v>
      </c>
      <c r="T10" s="322">
        <v>5</v>
      </c>
      <c r="U10" s="322"/>
      <c r="V10" s="322"/>
      <c r="W10" s="322"/>
      <c r="X10" s="322">
        <f>SUM(R10:W10)</f>
        <v>17</v>
      </c>
      <c r="Y10" s="371">
        <f>X10*J10</f>
        <v>68</v>
      </c>
      <c r="Z10" s="371">
        <v>0</v>
      </c>
      <c r="AA10" s="371">
        <f>Y10+Z10</f>
        <v>68</v>
      </c>
    </row>
    <row r="11" spans="2:27" ht="25.5">
      <c r="B11" s="657" t="s">
        <v>156</v>
      </c>
      <c r="C11" s="658"/>
      <c r="D11" s="91" t="s">
        <v>24</v>
      </c>
      <c r="E11" s="91" t="s">
        <v>16</v>
      </c>
      <c r="F11" s="53" t="s">
        <v>20</v>
      </c>
      <c r="G11" s="69"/>
      <c r="H11" s="183" t="s">
        <v>880</v>
      </c>
      <c r="I11" s="91"/>
      <c r="J11" s="42">
        <v>6</v>
      </c>
      <c r="K11" s="10">
        <f>AA11</f>
        <v>60</v>
      </c>
      <c r="L11" s="449" t="s">
        <v>157</v>
      </c>
      <c r="M11" s="450"/>
      <c r="O11" s="60">
        <v>0</v>
      </c>
      <c r="P11" s="327">
        <f t="shared" si="0"/>
        <v>0</v>
      </c>
      <c r="R11" s="322">
        <v>5</v>
      </c>
      <c r="S11" s="322">
        <v>2</v>
      </c>
      <c r="T11" s="322"/>
      <c r="U11" s="322"/>
      <c r="V11" s="322">
        <v>3</v>
      </c>
      <c r="W11" s="322"/>
      <c r="X11" s="322">
        <f>SUM(R11:W11)</f>
        <v>10</v>
      </c>
      <c r="Y11" s="371">
        <f>X11*J11</f>
        <v>60</v>
      </c>
      <c r="Z11" s="371">
        <v>0</v>
      </c>
      <c r="AA11" s="371">
        <f>Y11+Z11</f>
        <v>60</v>
      </c>
    </row>
    <row r="12" spans="2:27" ht="12.75">
      <c r="B12" s="524" t="s">
        <v>115</v>
      </c>
      <c r="C12" s="525"/>
      <c r="D12" s="9" t="s">
        <v>44</v>
      </c>
      <c r="E12" s="9" t="s">
        <v>49</v>
      </c>
      <c r="F12" s="9" t="s">
        <v>20</v>
      </c>
      <c r="G12" s="48" t="s">
        <v>50</v>
      </c>
      <c r="H12" s="14"/>
      <c r="I12" s="14"/>
      <c r="J12" s="10">
        <v>4</v>
      </c>
      <c r="K12" s="10">
        <f>AA12</f>
        <v>40</v>
      </c>
      <c r="L12" s="423" t="s">
        <v>116</v>
      </c>
      <c r="M12" s="424"/>
      <c r="O12" s="60">
        <v>0</v>
      </c>
      <c r="P12" s="327">
        <f t="shared" si="0"/>
        <v>0</v>
      </c>
      <c r="R12" s="322">
        <v>5</v>
      </c>
      <c r="S12" s="322">
        <v>2</v>
      </c>
      <c r="T12" s="322"/>
      <c r="U12" s="322">
        <v>3</v>
      </c>
      <c r="V12" s="322"/>
      <c r="W12" s="322"/>
      <c r="X12" s="322">
        <f>SUM(R12:W12)</f>
        <v>10</v>
      </c>
      <c r="Y12" s="371">
        <f>X12*J12</f>
        <v>40</v>
      </c>
      <c r="Z12" s="371">
        <v>0</v>
      </c>
      <c r="AA12" s="371">
        <f>Y12+Z12</f>
        <v>40</v>
      </c>
    </row>
    <row r="13" spans="2:27" ht="12.75">
      <c r="B13" s="15" t="s">
        <v>57</v>
      </c>
      <c r="C13" s="95"/>
      <c r="D13" s="16"/>
      <c r="E13" s="16"/>
      <c r="F13" s="16"/>
      <c r="G13" s="16"/>
      <c r="H13" s="16"/>
      <c r="I13" s="16"/>
      <c r="J13" s="17"/>
      <c r="K13" s="17"/>
      <c r="L13" s="17"/>
      <c r="M13" s="18"/>
      <c r="O13" s="60">
        <v>0</v>
      </c>
      <c r="P13" s="327">
        <f t="shared" si="0"/>
        <v>0</v>
      </c>
      <c r="R13" s="44"/>
      <c r="S13" s="45"/>
      <c r="T13" s="45"/>
      <c r="U13" s="45"/>
      <c r="V13" s="45"/>
      <c r="W13" s="45"/>
      <c r="X13" s="46"/>
      <c r="Y13" s="378"/>
      <c r="Z13" s="373"/>
      <c r="AA13" s="374"/>
    </row>
    <row r="14" spans="2:27" ht="25.5">
      <c r="B14" s="445" t="s">
        <v>158</v>
      </c>
      <c r="C14" s="446"/>
      <c r="D14" s="73" t="s">
        <v>24</v>
      </c>
      <c r="E14" s="9" t="s">
        <v>17</v>
      </c>
      <c r="F14" s="48" t="s">
        <v>22</v>
      </c>
      <c r="G14" s="14"/>
      <c r="H14" s="183" t="s">
        <v>880</v>
      </c>
      <c r="I14" s="14"/>
      <c r="J14" s="49">
        <v>6</v>
      </c>
      <c r="K14" s="10">
        <f aca="true" t="shared" si="1" ref="K14:K23">AA14</f>
        <v>138</v>
      </c>
      <c r="L14" s="449" t="s">
        <v>42</v>
      </c>
      <c r="M14" s="450"/>
      <c r="O14" s="60">
        <v>0</v>
      </c>
      <c r="P14" s="327">
        <f t="shared" si="0"/>
        <v>0</v>
      </c>
      <c r="R14" s="322">
        <v>5</v>
      </c>
      <c r="S14" s="322">
        <v>5</v>
      </c>
      <c r="T14" s="322">
        <v>10</v>
      </c>
      <c r="U14" s="322"/>
      <c r="V14" s="322">
        <v>3</v>
      </c>
      <c r="W14" s="322"/>
      <c r="X14" s="322">
        <f aca="true" t="shared" si="2" ref="X14:X23">SUM(R14:W14)</f>
        <v>23</v>
      </c>
      <c r="Y14" s="371">
        <f aca="true" t="shared" si="3" ref="Y14:Y23">X14*J14</f>
        <v>138</v>
      </c>
      <c r="Z14" s="371">
        <v>0</v>
      </c>
      <c r="AA14" s="371">
        <f aca="true" t="shared" si="4" ref="AA14:AA23">Y14+Z14</f>
        <v>138</v>
      </c>
    </row>
    <row r="15" spans="2:27" ht="12.75">
      <c r="B15" s="483"/>
      <c r="C15" s="484"/>
      <c r="D15" s="73" t="s">
        <v>1113</v>
      </c>
      <c r="E15" s="9" t="s">
        <v>17</v>
      </c>
      <c r="F15" s="6" t="s">
        <v>22</v>
      </c>
      <c r="G15" s="14"/>
      <c r="H15" s="69"/>
      <c r="I15" s="14"/>
      <c r="J15" s="49">
        <v>4</v>
      </c>
      <c r="K15" s="10">
        <f t="shared" si="1"/>
        <v>100</v>
      </c>
      <c r="L15" s="451"/>
      <c r="M15" s="452"/>
      <c r="O15" s="60">
        <v>0</v>
      </c>
      <c r="P15" s="327">
        <f>O15*K15</f>
        <v>0</v>
      </c>
      <c r="R15" s="322">
        <v>10</v>
      </c>
      <c r="S15" s="322">
        <v>5</v>
      </c>
      <c r="T15" s="322">
        <v>10</v>
      </c>
      <c r="U15" s="322"/>
      <c r="V15" s="322"/>
      <c r="W15" s="322"/>
      <c r="X15" s="322">
        <f t="shared" si="2"/>
        <v>25</v>
      </c>
      <c r="Y15" s="371">
        <f t="shared" si="3"/>
        <v>100</v>
      </c>
      <c r="Z15" s="371">
        <v>0</v>
      </c>
      <c r="AA15" s="371">
        <f>Y15+Z15</f>
        <v>100</v>
      </c>
    </row>
    <row r="16" spans="2:27" ht="27" customHeight="1">
      <c r="B16" s="445" t="s">
        <v>159</v>
      </c>
      <c r="C16" s="446"/>
      <c r="D16" s="73" t="s">
        <v>24</v>
      </c>
      <c r="E16" s="9" t="s">
        <v>16</v>
      </c>
      <c r="F16" s="9" t="s">
        <v>21</v>
      </c>
      <c r="G16" s="14"/>
      <c r="H16" s="183" t="s">
        <v>880</v>
      </c>
      <c r="I16" s="48"/>
      <c r="J16" s="49">
        <v>6</v>
      </c>
      <c r="K16" s="10">
        <f t="shared" si="1"/>
        <v>90</v>
      </c>
      <c r="L16" s="449" t="s">
        <v>92</v>
      </c>
      <c r="M16" s="450"/>
      <c r="O16" s="60">
        <v>0</v>
      </c>
      <c r="P16" s="327">
        <f>O16*K16</f>
        <v>0</v>
      </c>
      <c r="R16" s="322">
        <v>5</v>
      </c>
      <c r="S16" s="322">
        <v>2</v>
      </c>
      <c r="T16" s="322">
        <v>5</v>
      </c>
      <c r="U16" s="322"/>
      <c r="V16" s="322">
        <v>3</v>
      </c>
      <c r="W16" s="322"/>
      <c r="X16" s="322">
        <f t="shared" si="2"/>
        <v>15</v>
      </c>
      <c r="Y16" s="371">
        <f t="shared" si="3"/>
        <v>90</v>
      </c>
      <c r="Z16" s="371">
        <v>0</v>
      </c>
      <c r="AA16" s="371">
        <f t="shared" si="4"/>
        <v>90</v>
      </c>
    </row>
    <row r="17" spans="2:27" ht="12.75">
      <c r="B17" s="483"/>
      <c r="C17" s="484"/>
      <c r="D17" s="73" t="s">
        <v>1113</v>
      </c>
      <c r="E17" s="9" t="s">
        <v>16</v>
      </c>
      <c r="F17" s="9" t="s">
        <v>21</v>
      </c>
      <c r="G17" s="14"/>
      <c r="H17" s="183"/>
      <c r="I17" s="48"/>
      <c r="J17" s="49">
        <v>4</v>
      </c>
      <c r="K17" s="10">
        <f t="shared" si="1"/>
        <v>68</v>
      </c>
      <c r="L17" s="451"/>
      <c r="M17" s="452"/>
      <c r="O17" s="60">
        <v>0</v>
      </c>
      <c r="P17" s="327">
        <f>O17*K17</f>
        <v>0</v>
      </c>
      <c r="R17" s="322">
        <v>10</v>
      </c>
      <c r="S17" s="322">
        <v>2</v>
      </c>
      <c r="T17" s="322">
        <v>5</v>
      </c>
      <c r="U17" s="322"/>
      <c r="V17" s="322"/>
      <c r="W17" s="322"/>
      <c r="X17" s="322">
        <f t="shared" si="2"/>
        <v>17</v>
      </c>
      <c r="Y17" s="371">
        <f t="shared" si="3"/>
        <v>68</v>
      </c>
      <c r="Z17" s="371">
        <v>0</v>
      </c>
      <c r="AA17" s="371">
        <f>Y17+Z17</f>
        <v>68</v>
      </c>
    </row>
    <row r="18" spans="2:27" ht="12.75">
      <c r="B18" s="623" t="s">
        <v>135</v>
      </c>
      <c r="C18" s="624"/>
      <c r="D18" s="1" t="s">
        <v>44</v>
      </c>
      <c r="E18" s="1" t="s">
        <v>49</v>
      </c>
      <c r="F18" s="9" t="s">
        <v>20</v>
      </c>
      <c r="G18" s="1" t="s">
        <v>63</v>
      </c>
      <c r="H18" s="1"/>
      <c r="I18" s="1"/>
      <c r="J18" s="345">
        <v>4</v>
      </c>
      <c r="K18" s="10">
        <f t="shared" si="1"/>
        <v>32</v>
      </c>
      <c r="L18" s="580" t="s">
        <v>60</v>
      </c>
      <c r="M18" s="450"/>
      <c r="O18" s="60">
        <v>0</v>
      </c>
      <c r="P18" s="327">
        <f t="shared" si="0"/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 t="shared" si="2"/>
        <v>8</v>
      </c>
      <c r="Y18" s="371">
        <f t="shared" si="3"/>
        <v>32</v>
      </c>
      <c r="Z18" s="371">
        <v>0</v>
      </c>
      <c r="AA18" s="371">
        <f t="shared" si="4"/>
        <v>32</v>
      </c>
    </row>
    <row r="19" spans="2:27" ht="12.75">
      <c r="B19" s="623" t="s">
        <v>136</v>
      </c>
      <c r="C19" s="624"/>
      <c r="D19" s="1" t="s">
        <v>44</v>
      </c>
      <c r="E19" s="1" t="s">
        <v>49</v>
      </c>
      <c r="F19" s="9" t="s">
        <v>20</v>
      </c>
      <c r="G19" s="1" t="s">
        <v>65</v>
      </c>
      <c r="H19" s="1"/>
      <c r="I19" s="1"/>
      <c r="J19" s="4">
        <v>4</v>
      </c>
      <c r="K19" s="10">
        <f t="shared" si="1"/>
        <v>32</v>
      </c>
      <c r="L19" s="451"/>
      <c r="M19" s="452"/>
      <c r="O19" s="60">
        <v>0</v>
      </c>
      <c r="P19" s="327">
        <f t="shared" si="0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2"/>
        <v>8</v>
      </c>
      <c r="Y19" s="371">
        <f t="shared" si="3"/>
        <v>32</v>
      </c>
      <c r="Z19" s="371">
        <v>0</v>
      </c>
      <c r="AA19" s="371">
        <f t="shared" si="4"/>
        <v>32</v>
      </c>
    </row>
    <row r="20" spans="2:27" ht="12.75">
      <c r="B20" s="524" t="s">
        <v>160</v>
      </c>
      <c r="C20" s="525"/>
      <c r="D20" s="71" t="s">
        <v>1106</v>
      </c>
      <c r="E20" s="9" t="s">
        <v>49</v>
      </c>
      <c r="F20" s="71" t="s">
        <v>19</v>
      </c>
      <c r="G20" s="14"/>
      <c r="H20" s="14"/>
      <c r="I20" s="14"/>
      <c r="J20" s="10">
        <v>4</v>
      </c>
      <c r="K20" s="10">
        <f t="shared" si="1"/>
        <v>12</v>
      </c>
      <c r="L20" s="423" t="s">
        <v>60</v>
      </c>
      <c r="M20" s="424"/>
      <c r="O20" s="60">
        <v>0</v>
      </c>
      <c r="P20" s="327">
        <f t="shared" si="0"/>
        <v>0</v>
      </c>
      <c r="R20" s="322">
        <v>5</v>
      </c>
      <c r="S20" s="322"/>
      <c r="T20" s="322">
        <v>-2</v>
      </c>
      <c r="U20" s="322"/>
      <c r="V20" s="322"/>
      <c r="W20" s="322"/>
      <c r="X20" s="322">
        <f t="shared" si="2"/>
        <v>3</v>
      </c>
      <c r="Y20" s="371">
        <f t="shared" si="3"/>
        <v>12</v>
      </c>
      <c r="Z20" s="371">
        <v>0</v>
      </c>
      <c r="AA20" s="371">
        <f t="shared" si="4"/>
        <v>12</v>
      </c>
    </row>
    <row r="21" spans="2:27" ht="12.75">
      <c r="B21" s="504" t="s">
        <v>161</v>
      </c>
      <c r="C21" s="505"/>
      <c r="D21" s="9" t="s">
        <v>125</v>
      </c>
      <c r="E21" s="7"/>
      <c r="F21" s="7"/>
      <c r="G21" s="7"/>
      <c r="H21" s="7"/>
      <c r="I21" s="7"/>
      <c r="J21" s="10">
        <v>1</v>
      </c>
      <c r="K21" s="10">
        <f t="shared" si="1"/>
        <v>5</v>
      </c>
      <c r="L21" s="659" t="s">
        <v>60</v>
      </c>
      <c r="M21" s="660"/>
      <c r="O21" s="60">
        <v>0</v>
      </c>
      <c r="P21" s="327">
        <f t="shared" si="0"/>
        <v>0</v>
      </c>
      <c r="R21" s="322">
        <v>5</v>
      </c>
      <c r="S21" s="322"/>
      <c r="T21" s="322"/>
      <c r="U21" s="322"/>
      <c r="V21" s="322"/>
      <c r="W21" s="322"/>
      <c r="X21" s="322">
        <f t="shared" si="2"/>
        <v>5</v>
      </c>
      <c r="Y21" s="371">
        <f t="shared" si="3"/>
        <v>5</v>
      </c>
      <c r="Z21" s="371">
        <v>0</v>
      </c>
      <c r="AA21" s="371">
        <f t="shared" si="4"/>
        <v>5</v>
      </c>
    </row>
    <row r="22" spans="2:27" ht="12.75">
      <c r="B22" s="504" t="s">
        <v>162</v>
      </c>
      <c r="C22" s="505"/>
      <c r="D22" s="9" t="s">
        <v>125</v>
      </c>
      <c r="E22" s="7"/>
      <c r="F22" s="7"/>
      <c r="G22" s="7"/>
      <c r="H22" s="7"/>
      <c r="I22" s="7"/>
      <c r="J22" s="10">
        <v>1</v>
      </c>
      <c r="K22" s="10">
        <f t="shared" si="1"/>
        <v>5</v>
      </c>
      <c r="L22" s="661"/>
      <c r="M22" s="662"/>
      <c r="O22" s="60">
        <v>0</v>
      </c>
      <c r="P22" s="327">
        <f t="shared" si="0"/>
        <v>0</v>
      </c>
      <c r="R22" s="322">
        <v>5</v>
      </c>
      <c r="S22" s="322"/>
      <c r="T22" s="322"/>
      <c r="U22" s="322"/>
      <c r="V22" s="322"/>
      <c r="W22" s="322"/>
      <c r="X22" s="322">
        <f t="shared" si="2"/>
        <v>5</v>
      </c>
      <c r="Y22" s="371">
        <f t="shared" si="3"/>
        <v>5</v>
      </c>
      <c r="Z22" s="371">
        <v>0</v>
      </c>
      <c r="AA22" s="371">
        <f t="shared" si="4"/>
        <v>5</v>
      </c>
    </row>
    <row r="23" spans="2:27" ht="12.75">
      <c r="B23" s="453" t="s">
        <v>56</v>
      </c>
      <c r="C23" s="454"/>
      <c r="D23" s="9" t="s">
        <v>125</v>
      </c>
      <c r="E23" s="7"/>
      <c r="F23" s="7"/>
      <c r="G23" s="7"/>
      <c r="H23" s="7"/>
      <c r="I23" s="7"/>
      <c r="J23" s="10">
        <v>1</v>
      </c>
      <c r="K23" s="10">
        <f t="shared" si="1"/>
        <v>5</v>
      </c>
      <c r="L23" s="558" t="s">
        <v>245</v>
      </c>
      <c r="M23" s="559"/>
      <c r="O23" s="60">
        <v>0</v>
      </c>
      <c r="P23" s="327">
        <f t="shared" si="0"/>
        <v>0</v>
      </c>
      <c r="R23" s="322">
        <v>5</v>
      </c>
      <c r="S23" s="322"/>
      <c r="T23" s="322"/>
      <c r="U23" s="322"/>
      <c r="V23" s="322"/>
      <c r="W23" s="322"/>
      <c r="X23" s="322">
        <f t="shared" si="2"/>
        <v>5</v>
      </c>
      <c r="Y23" s="371">
        <f t="shared" si="3"/>
        <v>5</v>
      </c>
      <c r="Z23" s="371">
        <v>0</v>
      </c>
      <c r="AA23" s="371">
        <f t="shared" si="4"/>
        <v>5</v>
      </c>
    </row>
    <row r="24" spans="2:16" ht="12.75">
      <c r="B24" s="102" t="s">
        <v>72</v>
      </c>
      <c r="C24" s="107"/>
      <c r="D24" s="103"/>
      <c r="E24" s="103"/>
      <c r="F24" s="103"/>
      <c r="G24" s="103"/>
      <c r="H24" s="103"/>
      <c r="I24" s="103"/>
      <c r="J24" s="103"/>
      <c r="K24" s="111"/>
      <c r="L24" s="103"/>
      <c r="M24" s="99"/>
      <c r="O24" s="213"/>
      <c r="P24" s="340"/>
    </row>
    <row r="25" spans="2:16" ht="12.75">
      <c r="B25" s="34" t="s">
        <v>163</v>
      </c>
      <c r="C25" s="123"/>
      <c r="D25" s="31"/>
      <c r="E25" s="31"/>
      <c r="F25" s="31"/>
      <c r="G25" s="31"/>
      <c r="H25" s="31"/>
      <c r="I25" s="31"/>
      <c r="J25" s="31"/>
      <c r="K25" s="335"/>
      <c r="L25" s="31"/>
      <c r="M25" s="32"/>
      <c r="O25" s="200">
        <f>SUM(O5:O24)</f>
        <v>1</v>
      </c>
      <c r="P25" s="332">
        <f>SUM(P5:P24)</f>
        <v>0</v>
      </c>
    </row>
    <row r="26" spans="2:13" ht="12.75">
      <c r="B26" s="38" t="s">
        <v>76</v>
      </c>
      <c r="C26" s="106"/>
      <c r="D26" s="39"/>
      <c r="E26" s="39"/>
      <c r="F26" s="39"/>
      <c r="G26" s="39"/>
      <c r="H26" s="39"/>
      <c r="I26" s="39"/>
      <c r="J26" s="39"/>
      <c r="K26" s="329"/>
      <c r="L26" s="39"/>
      <c r="M26" s="40"/>
    </row>
    <row r="27" ht="10.5" customHeight="1"/>
    <row r="28" ht="12.75">
      <c r="B28" t="s">
        <v>302</v>
      </c>
    </row>
    <row r="29" ht="12.75">
      <c r="B29" t="s">
        <v>303</v>
      </c>
    </row>
    <row r="30" ht="12.75">
      <c r="B30" s="114" t="s">
        <v>978</v>
      </c>
    </row>
    <row r="31" ht="12.75">
      <c r="B31" t="s">
        <v>304</v>
      </c>
    </row>
    <row r="33" spans="2:13" ht="15.75">
      <c r="B33" s="506" t="s">
        <v>164</v>
      </c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8"/>
    </row>
    <row r="34" spans="2:27" ht="12.75" customHeight="1">
      <c r="B34" s="428" t="s">
        <v>35</v>
      </c>
      <c r="C34" s="429"/>
      <c r="D34" s="434" t="s">
        <v>36</v>
      </c>
      <c r="E34" s="434" t="s">
        <v>37</v>
      </c>
      <c r="F34" s="434" t="s">
        <v>38</v>
      </c>
      <c r="G34" s="434" t="s">
        <v>39</v>
      </c>
      <c r="H34" s="499" t="s">
        <v>1104</v>
      </c>
      <c r="I34" s="499"/>
      <c r="J34" s="426" t="s">
        <v>40</v>
      </c>
      <c r="K34" s="472" t="s">
        <v>45</v>
      </c>
      <c r="L34" s="441" t="s">
        <v>41</v>
      </c>
      <c r="M34" s="442"/>
      <c r="R34" s="460" t="s">
        <v>119</v>
      </c>
      <c r="S34" s="460" t="s">
        <v>37</v>
      </c>
      <c r="T34" s="460" t="s">
        <v>38</v>
      </c>
      <c r="U34" s="460" t="s">
        <v>120</v>
      </c>
      <c r="V34" s="460" t="s">
        <v>1102</v>
      </c>
      <c r="W34" s="460" t="s">
        <v>1103</v>
      </c>
      <c r="X34" s="460" t="s">
        <v>121</v>
      </c>
      <c r="Y34" s="419" t="s">
        <v>1123</v>
      </c>
      <c r="Z34" s="419" t="s">
        <v>1124</v>
      </c>
      <c r="AA34" s="419" t="s">
        <v>1125</v>
      </c>
    </row>
    <row r="35" spans="2:27" ht="12.75">
      <c r="B35" s="430"/>
      <c r="C35" s="431"/>
      <c r="D35" s="435"/>
      <c r="E35" s="435"/>
      <c r="F35" s="435"/>
      <c r="G35" s="435"/>
      <c r="H35" s="280" t="s">
        <v>1102</v>
      </c>
      <c r="I35" s="279" t="s">
        <v>1103</v>
      </c>
      <c r="J35" s="427"/>
      <c r="K35" s="473"/>
      <c r="L35" s="443"/>
      <c r="M35" s="444"/>
      <c r="R35" s="461"/>
      <c r="S35" s="461"/>
      <c r="T35" s="461"/>
      <c r="U35" s="461"/>
      <c r="V35" s="461"/>
      <c r="W35" s="461"/>
      <c r="X35" s="461"/>
      <c r="Y35" s="420"/>
      <c r="Z35" s="420"/>
      <c r="AA35" s="420"/>
    </row>
    <row r="36" spans="2:27" ht="12.75">
      <c r="B36" s="597" t="s">
        <v>127</v>
      </c>
      <c r="C36" s="598"/>
      <c r="D36" s="54" t="s">
        <v>128</v>
      </c>
      <c r="E36" s="54"/>
      <c r="F36" s="54"/>
      <c r="G36" s="54"/>
      <c r="H36" s="54"/>
      <c r="I36" s="54"/>
      <c r="J36" s="56">
        <v>1</v>
      </c>
      <c r="K36" s="10">
        <f>AA36</f>
        <v>20</v>
      </c>
      <c r="L36" s="423">
        <v>1</v>
      </c>
      <c r="M36" s="424"/>
      <c r="O36" s="60">
        <v>0</v>
      </c>
      <c r="P36" s="327">
        <f>O36*K61</f>
        <v>0</v>
      </c>
      <c r="R36" s="330">
        <v>20</v>
      </c>
      <c r="S36" s="313"/>
      <c r="T36" s="313"/>
      <c r="U36" s="313"/>
      <c r="V36" s="313"/>
      <c r="W36" s="313"/>
      <c r="X36" s="322">
        <f>SUM(R36:W36)</f>
        <v>20</v>
      </c>
      <c r="Y36" s="371">
        <f>X36*J36</f>
        <v>20</v>
      </c>
      <c r="Z36" s="371">
        <v>0</v>
      </c>
      <c r="AA36" s="371">
        <f>Y36+Z36</f>
        <v>20</v>
      </c>
    </row>
    <row r="37" spans="2:27" ht="12.75">
      <c r="B37" s="15"/>
      <c r="C37" s="95"/>
      <c r="D37" s="16"/>
      <c r="E37" s="16"/>
      <c r="F37" s="16"/>
      <c r="G37" s="16"/>
      <c r="H37" s="16"/>
      <c r="I37" s="16"/>
      <c r="J37" s="17"/>
      <c r="K37" s="47"/>
      <c r="L37" s="47"/>
      <c r="M37" s="18"/>
      <c r="R37" s="323"/>
      <c r="S37" s="324"/>
      <c r="T37" s="324"/>
      <c r="U37" s="324"/>
      <c r="V37" s="324"/>
      <c r="W37" s="324"/>
      <c r="X37" s="325"/>
      <c r="Y37" s="378"/>
      <c r="Z37" s="373"/>
      <c r="AA37" s="374"/>
    </row>
    <row r="38" spans="2:27" ht="25.5">
      <c r="B38" s="617" t="s">
        <v>156</v>
      </c>
      <c r="C38" s="618"/>
      <c r="D38" s="48" t="s">
        <v>24</v>
      </c>
      <c r="E38" s="9" t="s">
        <v>16</v>
      </c>
      <c r="F38" s="48" t="s">
        <v>20</v>
      </c>
      <c r="G38" s="14"/>
      <c r="H38" s="183" t="s">
        <v>880</v>
      </c>
      <c r="I38" s="48"/>
      <c r="J38" s="10">
        <v>6</v>
      </c>
      <c r="K38" s="10">
        <f>AA38</f>
        <v>60</v>
      </c>
      <c r="L38" s="423" t="s">
        <v>53</v>
      </c>
      <c r="M38" s="424"/>
      <c r="O38" s="60">
        <v>0</v>
      </c>
      <c r="P38" s="327">
        <f>O38*K63</f>
        <v>0</v>
      </c>
      <c r="R38" s="322">
        <v>5</v>
      </c>
      <c r="S38" s="322">
        <v>2</v>
      </c>
      <c r="T38" s="322"/>
      <c r="U38" s="322"/>
      <c r="V38" s="322">
        <v>3</v>
      </c>
      <c r="W38" s="322"/>
      <c r="X38" s="322">
        <f>SUM(R38:W38)</f>
        <v>10</v>
      </c>
      <c r="Y38" s="371">
        <f>X38*J38</f>
        <v>60</v>
      </c>
      <c r="Z38" s="371">
        <v>0</v>
      </c>
      <c r="AA38" s="371">
        <f>Y38+Z38</f>
        <v>60</v>
      </c>
    </row>
    <row r="39" spans="2:27" ht="12.75">
      <c r="B39" s="524" t="s">
        <v>115</v>
      </c>
      <c r="C39" s="525"/>
      <c r="D39" s="9" t="s">
        <v>44</v>
      </c>
      <c r="E39" s="9" t="s">
        <v>49</v>
      </c>
      <c r="F39" s="9" t="s">
        <v>20</v>
      </c>
      <c r="G39" s="48" t="s">
        <v>50</v>
      </c>
      <c r="H39" s="14"/>
      <c r="I39" s="14"/>
      <c r="J39" s="10">
        <v>4</v>
      </c>
      <c r="K39" s="10">
        <f>AA39</f>
        <v>32</v>
      </c>
      <c r="L39" s="423" t="s">
        <v>42</v>
      </c>
      <c r="M39" s="424"/>
      <c r="O39" s="60">
        <v>0</v>
      </c>
      <c r="P39" s="327">
        <f>O39*K64</f>
        <v>0</v>
      </c>
      <c r="R39" s="322">
        <v>5</v>
      </c>
      <c r="S39" s="322"/>
      <c r="T39" s="322"/>
      <c r="U39" s="322">
        <v>3</v>
      </c>
      <c r="V39" s="322"/>
      <c r="W39" s="322"/>
      <c r="X39" s="322">
        <f>SUM(R39:W39)</f>
        <v>8</v>
      </c>
      <c r="Y39" s="371">
        <f>X39*J39</f>
        <v>32</v>
      </c>
      <c r="Z39" s="371">
        <v>0</v>
      </c>
      <c r="AA39" s="371">
        <f>Y39+Z39</f>
        <v>32</v>
      </c>
    </row>
    <row r="41" spans="15:16" ht="12.75">
      <c r="O41" s="200">
        <f>SUM(O25:O40)</f>
        <v>1</v>
      </c>
      <c r="P41" s="332">
        <f>SUM(P25:P40)</f>
        <v>0</v>
      </c>
    </row>
  </sheetData>
  <sheetProtection/>
  <mergeCells count="77">
    <mergeCell ref="B22:C22"/>
    <mergeCell ref="B23:C23"/>
    <mergeCell ref="B34:C35"/>
    <mergeCell ref="B36:C36"/>
    <mergeCell ref="B38:C38"/>
    <mergeCell ref="B21:C21"/>
    <mergeCell ref="L39:M39"/>
    <mergeCell ref="L36:M36"/>
    <mergeCell ref="B33:M33"/>
    <mergeCell ref="J34:J35"/>
    <mergeCell ref="K34:K35"/>
    <mergeCell ref="L38:M38"/>
    <mergeCell ref="B39:C39"/>
    <mergeCell ref="R34:R35"/>
    <mergeCell ref="X34:X35"/>
    <mergeCell ref="L20:M20"/>
    <mergeCell ref="L21:M22"/>
    <mergeCell ref="L23:M23"/>
    <mergeCell ref="S34:S35"/>
    <mergeCell ref="U34:U35"/>
    <mergeCell ref="T34:T35"/>
    <mergeCell ref="V34:V35"/>
    <mergeCell ref="L34:M35"/>
    <mergeCell ref="B19:C19"/>
    <mergeCell ref="B20:C20"/>
    <mergeCell ref="C9:C10"/>
    <mergeCell ref="B11:C11"/>
    <mergeCell ref="B12:C12"/>
    <mergeCell ref="B9:B10"/>
    <mergeCell ref="B18:C18"/>
    <mergeCell ref="B14:C15"/>
    <mergeCell ref="B16:C17"/>
    <mergeCell ref="M8:M10"/>
    <mergeCell ref="L5:M5"/>
    <mergeCell ref="L3:M4"/>
    <mergeCell ref="D3:D4"/>
    <mergeCell ref="E3:E4"/>
    <mergeCell ref="F3:F4"/>
    <mergeCell ref="G3:G4"/>
    <mergeCell ref="D9:D10"/>
    <mergeCell ref="X3:X4"/>
    <mergeCell ref="L18:M19"/>
    <mergeCell ref="L11:M11"/>
    <mergeCell ref="O3:O4"/>
    <mergeCell ref="L12:M12"/>
    <mergeCell ref="W3:W4"/>
    <mergeCell ref="L14:M15"/>
    <mergeCell ref="L16:M17"/>
    <mergeCell ref="R3:R4"/>
    <mergeCell ref="S3:S4"/>
    <mergeCell ref="B5:C5"/>
    <mergeCell ref="B6:C6"/>
    <mergeCell ref="L6:M6"/>
    <mergeCell ref="J3:J4"/>
    <mergeCell ref="K3:K4"/>
    <mergeCell ref="P3:P4"/>
    <mergeCell ref="B3:C4"/>
    <mergeCell ref="Y34:Y35"/>
    <mergeCell ref="Z34:Z35"/>
    <mergeCell ref="AA34:AA35"/>
    <mergeCell ref="W34:W35"/>
    <mergeCell ref="O2:P2"/>
    <mergeCell ref="D34:D35"/>
    <mergeCell ref="E34:E35"/>
    <mergeCell ref="F34:F35"/>
    <mergeCell ref="G34:G35"/>
    <mergeCell ref="H34:I34"/>
    <mergeCell ref="Y2:AA2"/>
    <mergeCell ref="Y3:Y4"/>
    <mergeCell ref="Z3:Z4"/>
    <mergeCell ref="AA3:AA4"/>
    <mergeCell ref="B2:M2"/>
    <mergeCell ref="R2:X2"/>
    <mergeCell ref="H3:I3"/>
    <mergeCell ref="V3:V4"/>
    <mergeCell ref="U3:U4"/>
    <mergeCell ref="T3:T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A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10.7109375" style="0" customWidth="1"/>
    <col min="10" max="10" width="8.8515625" style="0" customWidth="1"/>
    <col min="11" max="11" width="9.140625" style="43" customWidth="1"/>
    <col min="12" max="12" width="7.57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9" width="7.57421875" style="43" customWidth="1"/>
    <col min="20" max="20" width="9.140625" style="43" customWidth="1"/>
    <col min="21" max="23" width="8.7109375" style="43" customWidth="1"/>
    <col min="24" max="24" width="7.57421875" style="43" customWidth="1"/>
  </cols>
  <sheetData>
    <row r="1" ht="8.25" customHeight="1"/>
    <row r="2" spans="2:27" ht="15.75">
      <c r="B2" s="506" t="s">
        <v>822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49">
        <v>1</v>
      </c>
      <c r="M5" s="450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25.5">
      <c r="B6" s="597" t="s">
        <v>1114</v>
      </c>
      <c r="C6" s="598"/>
      <c r="D6" s="281" t="s">
        <v>1115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51"/>
      <c r="M6" s="452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439" t="s">
        <v>1099</v>
      </c>
      <c r="C7" s="440"/>
      <c r="D7" s="54" t="s">
        <v>128</v>
      </c>
      <c r="E7" s="54"/>
      <c r="F7" s="54"/>
      <c r="G7" s="54"/>
      <c r="H7" s="54"/>
      <c r="I7" s="54"/>
      <c r="J7" s="56">
        <v>1</v>
      </c>
      <c r="K7" s="10">
        <f>AA7</f>
        <v>20</v>
      </c>
      <c r="L7" s="425" t="s">
        <v>60</v>
      </c>
      <c r="M7" s="424"/>
      <c r="O7" s="7">
        <v>0</v>
      </c>
      <c r="P7" s="319">
        <f>O7*K7</f>
        <v>0</v>
      </c>
      <c r="R7" s="330">
        <v>20</v>
      </c>
      <c r="S7" s="313"/>
      <c r="T7" s="313"/>
      <c r="U7" s="313"/>
      <c r="V7" s="313"/>
      <c r="W7" s="313"/>
      <c r="X7" s="322">
        <f>SUM(R7:W7)</f>
        <v>20</v>
      </c>
      <c r="Y7" s="371">
        <f>X7*J7</f>
        <v>20</v>
      </c>
      <c r="Z7" s="371">
        <v>0</v>
      </c>
      <c r="AA7" s="371">
        <f>Y7+Z7</f>
        <v>20</v>
      </c>
    </row>
    <row r="8" spans="2:27" ht="12.75">
      <c r="B8" s="15" t="s">
        <v>129</v>
      </c>
      <c r="C8" s="95"/>
      <c r="D8" s="16"/>
      <c r="E8" s="16"/>
      <c r="F8" s="16"/>
      <c r="G8" s="16"/>
      <c r="H8" s="16"/>
      <c r="I8" s="16"/>
      <c r="J8" s="17"/>
      <c r="K8" s="47"/>
      <c r="L8" s="47"/>
      <c r="M8" s="18"/>
      <c r="R8" s="323"/>
      <c r="S8" s="324"/>
      <c r="T8" s="324"/>
      <c r="U8" s="324"/>
      <c r="V8" s="324"/>
      <c r="W8" s="324"/>
      <c r="X8" s="325"/>
      <c r="Y8" s="378"/>
      <c r="Z8" s="373"/>
      <c r="AA8" s="374"/>
    </row>
    <row r="9" spans="2:27" ht="12.75" customHeight="1">
      <c r="B9" s="576" t="s">
        <v>667</v>
      </c>
      <c r="C9" s="577"/>
      <c r="D9" s="53" t="s">
        <v>137</v>
      </c>
      <c r="E9" s="53" t="s">
        <v>17</v>
      </c>
      <c r="F9" s="71" t="s">
        <v>22</v>
      </c>
      <c r="G9" s="53"/>
      <c r="H9" s="53" t="s">
        <v>172</v>
      </c>
      <c r="I9" s="53"/>
      <c r="J9" s="53">
        <v>4</v>
      </c>
      <c r="K9" s="10">
        <f aca="true" t="shared" si="0" ref="K9:K24">AA9</f>
        <v>112</v>
      </c>
      <c r="L9" s="156" t="s">
        <v>59</v>
      </c>
      <c r="M9" s="650" t="s">
        <v>81</v>
      </c>
      <c r="O9" s="60">
        <v>0</v>
      </c>
      <c r="P9" s="327">
        <f aca="true" t="shared" si="1" ref="P9:P22">O9*K9</f>
        <v>0</v>
      </c>
      <c r="R9" s="322">
        <v>10</v>
      </c>
      <c r="S9" s="322">
        <v>5</v>
      </c>
      <c r="T9" s="322">
        <v>10</v>
      </c>
      <c r="U9" s="322"/>
      <c r="V9" s="322">
        <v>3</v>
      </c>
      <c r="W9" s="322"/>
      <c r="X9" s="322">
        <f aca="true" t="shared" si="2" ref="X9:X24">SUM(R9:W9)</f>
        <v>28</v>
      </c>
      <c r="Y9" s="371">
        <f aca="true" t="shared" si="3" ref="Y9:Y24">X9*J9</f>
        <v>112</v>
      </c>
      <c r="Z9" s="371">
        <v>0</v>
      </c>
      <c r="AA9" s="371">
        <f aca="true" t="shared" si="4" ref="AA9:AA24">Y9+Z9</f>
        <v>112</v>
      </c>
    </row>
    <row r="10" spans="2:27" ht="12.75" customHeight="1">
      <c r="B10" s="576" t="s">
        <v>668</v>
      </c>
      <c r="C10" s="577"/>
      <c r="D10" s="53" t="s">
        <v>137</v>
      </c>
      <c r="E10" s="53" t="s">
        <v>17</v>
      </c>
      <c r="F10" s="71" t="s">
        <v>21</v>
      </c>
      <c r="G10" s="53"/>
      <c r="H10" s="53" t="s">
        <v>172</v>
      </c>
      <c r="I10" s="53"/>
      <c r="J10" s="53">
        <v>4</v>
      </c>
      <c r="K10" s="10">
        <f t="shared" si="0"/>
        <v>92</v>
      </c>
      <c r="L10" s="134" t="s">
        <v>110</v>
      </c>
      <c r="M10" s="651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/>
      <c r="V10" s="322">
        <v>3</v>
      </c>
      <c r="W10" s="322"/>
      <c r="X10" s="322">
        <f t="shared" si="2"/>
        <v>23</v>
      </c>
      <c r="Y10" s="371">
        <f t="shared" si="3"/>
        <v>92</v>
      </c>
      <c r="Z10" s="371">
        <v>0</v>
      </c>
      <c r="AA10" s="371">
        <f t="shared" si="4"/>
        <v>92</v>
      </c>
    </row>
    <row r="11" spans="2:27" ht="12.75">
      <c r="B11" s="576" t="s">
        <v>669</v>
      </c>
      <c r="C11" s="577"/>
      <c r="D11" s="556" t="s">
        <v>137</v>
      </c>
      <c r="E11" s="498" t="s">
        <v>17</v>
      </c>
      <c r="F11" s="74" t="s">
        <v>21</v>
      </c>
      <c r="G11" s="73"/>
      <c r="H11" s="9"/>
      <c r="I11" s="9"/>
      <c r="J11" s="53">
        <v>4</v>
      </c>
      <c r="K11" s="10">
        <f t="shared" si="0"/>
        <v>80</v>
      </c>
      <c r="L11" s="560" t="s">
        <v>42</v>
      </c>
      <c r="M11" s="651"/>
      <c r="O11" s="60">
        <v>0</v>
      </c>
      <c r="P11" s="327">
        <f t="shared" si="1"/>
        <v>0</v>
      </c>
      <c r="R11" s="322">
        <v>10</v>
      </c>
      <c r="S11" s="322">
        <v>5</v>
      </c>
      <c r="T11" s="322">
        <v>5</v>
      </c>
      <c r="U11" s="322"/>
      <c r="V11" s="322"/>
      <c r="W11" s="322"/>
      <c r="X11" s="322">
        <f t="shared" si="2"/>
        <v>20</v>
      </c>
      <c r="Y11" s="371">
        <f t="shared" si="3"/>
        <v>80</v>
      </c>
      <c r="Z11" s="371">
        <v>0</v>
      </c>
      <c r="AA11" s="371">
        <f t="shared" si="4"/>
        <v>80</v>
      </c>
    </row>
    <row r="12" spans="2:27" ht="12.75">
      <c r="B12" s="578"/>
      <c r="C12" s="579"/>
      <c r="D12" s="655"/>
      <c r="E12" s="503"/>
      <c r="F12" s="74" t="s">
        <v>20</v>
      </c>
      <c r="G12" s="73"/>
      <c r="H12" s="9"/>
      <c r="I12" s="9"/>
      <c r="J12" s="53">
        <v>4</v>
      </c>
      <c r="K12" s="10">
        <f t="shared" si="0"/>
        <v>60</v>
      </c>
      <c r="L12" s="622"/>
      <c r="M12" s="652"/>
      <c r="O12" s="60">
        <v>0</v>
      </c>
      <c r="P12" s="327">
        <f t="shared" si="1"/>
        <v>0</v>
      </c>
      <c r="R12" s="322">
        <v>10</v>
      </c>
      <c r="S12" s="322">
        <v>5</v>
      </c>
      <c r="T12" s="322"/>
      <c r="U12" s="322"/>
      <c r="V12" s="322"/>
      <c r="W12" s="322"/>
      <c r="X12" s="322">
        <f t="shared" si="2"/>
        <v>15</v>
      </c>
      <c r="Y12" s="371">
        <f t="shared" si="3"/>
        <v>60</v>
      </c>
      <c r="Z12" s="371">
        <v>0</v>
      </c>
      <c r="AA12" s="371">
        <f t="shared" si="4"/>
        <v>60</v>
      </c>
    </row>
    <row r="13" spans="2:27" ht="12.75">
      <c r="B13" s="576" t="s">
        <v>1116</v>
      </c>
      <c r="C13" s="577"/>
      <c r="D13" s="129" t="s">
        <v>194</v>
      </c>
      <c r="E13" s="75" t="s">
        <v>49</v>
      </c>
      <c r="F13" s="9" t="s">
        <v>20</v>
      </c>
      <c r="G13" s="73"/>
      <c r="H13" s="9" t="s">
        <v>172</v>
      </c>
      <c r="I13" s="9"/>
      <c r="J13" s="53">
        <v>4</v>
      </c>
      <c r="K13" s="10">
        <f t="shared" si="0"/>
        <v>52</v>
      </c>
      <c r="L13" s="571" t="s">
        <v>59</v>
      </c>
      <c r="M13" s="572"/>
      <c r="O13" s="60">
        <v>0</v>
      </c>
      <c r="P13" s="327">
        <f t="shared" si="1"/>
        <v>0</v>
      </c>
      <c r="R13" s="322">
        <v>10</v>
      </c>
      <c r="S13" s="322"/>
      <c r="T13" s="322"/>
      <c r="U13" s="322"/>
      <c r="V13" s="322">
        <v>3</v>
      </c>
      <c r="W13" s="322"/>
      <c r="X13" s="322">
        <f t="shared" si="2"/>
        <v>13</v>
      </c>
      <c r="Y13" s="371">
        <f t="shared" si="3"/>
        <v>52</v>
      </c>
      <c r="Z13" s="371">
        <v>0</v>
      </c>
      <c r="AA13" s="371">
        <f t="shared" si="4"/>
        <v>52</v>
      </c>
    </row>
    <row r="14" spans="2:27" ht="12.75">
      <c r="B14" s="578"/>
      <c r="C14" s="579"/>
      <c r="D14" s="130" t="s">
        <v>137</v>
      </c>
      <c r="E14" s="75" t="s">
        <v>49</v>
      </c>
      <c r="F14" s="9" t="s">
        <v>20</v>
      </c>
      <c r="G14" s="73"/>
      <c r="H14" s="9" t="s">
        <v>172</v>
      </c>
      <c r="I14" s="9"/>
      <c r="J14" s="53">
        <v>4</v>
      </c>
      <c r="K14" s="10">
        <f t="shared" si="0"/>
        <v>52</v>
      </c>
      <c r="L14" s="573"/>
      <c r="M14" s="574"/>
      <c r="O14" s="60">
        <v>0</v>
      </c>
      <c r="P14" s="327">
        <f>O14*K14</f>
        <v>0</v>
      </c>
      <c r="R14" s="322">
        <v>10</v>
      </c>
      <c r="S14" s="322"/>
      <c r="T14" s="322"/>
      <c r="U14" s="322"/>
      <c r="V14" s="322">
        <v>3</v>
      </c>
      <c r="W14" s="322"/>
      <c r="X14" s="322">
        <f t="shared" si="2"/>
        <v>13</v>
      </c>
      <c r="Y14" s="371">
        <f t="shared" si="3"/>
        <v>52</v>
      </c>
      <c r="Z14" s="371">
        <v>0</v>
      </c>
      <c r="AA14" s="371">
        <f t="shared" si="4"/>
        <v>52</v>
      </c>
    </row>
    <row r="15" spans="2:27" ht="24.75" customHeight="1">
      <c r="B15" s="526" t="s">
        <v>670</v>
      </c>
      <c r="C15" s="583"/>
      <c r="D15" s="74" t="s">
        <v>194</v>
      </c>
      <c r="E15" s="71" t="s">
        <v>49</v>
      </c>
      <c r="F15" s="112" t="s">
        <v>20</v>
      </c>
      <c r="G15" s="74" t="s">
        <v>173</v>
      </c>
      <c r="H15" s="53"/>
      <c r="I15" s="53"/>
      <c r="J15" s="53">
        <v>4</v>
      </c>
      <c r="K15" s="10">
        <f t="shared" si="0"/>
        <v>52</v>
      </c>
      <c r="L15" s="562" t="s">
        <v>42</v>
      </c>
      <c r="M15" s="644"/>
      <c r="O15" s="60">
        <v>0</v>
      </c>
      <c r="P15" s="327">
        <f t="shared" si="1"/>
        <v>0</v>
      </c>
      <c r="R15" s="322">
        <v>10</v>
      </c>
      <c r="S15" s="322"/>
      <c r="T15" s="322"/>
      <c r="U15" s="322">
        <v>3</v>
      </c>
      <c r="V15" s="322"/>
      <c r="W15" s="322"/>
      <c r="X15" s="322">
        <f t="shared" si="2"/>
        <v>13</v>
      </c>
      <c r="Y15" s="371">
        <f t="shared" si="3"/>
        <v>52</v>
      </c>
      <c r="Z15" s="371">
        <v>0</v>
      </c>
      <c r="AA15" s="371">
        <f t="shared" si="4"/>
        <v>52</v>
      </c>
    </row>
    <row r="16" spans="2:27" ht="12.75" customHeight="1">
      <c r="B16" s="540" t="s">
        <v>671</v>
      </c>
      <c r="C16" s="540" t="s">
        <v>672</v>
      </c>
      <c r="D16" s="71" t="s">
        <v>23</v>
      </c>
      <c r="E16" s="71" t="s">
        <v>16</v>
      </c>
      <c r="F16" s="9" t="s">
        <v>21</v>
      </c>
      <c r="G16" s="9"/>
      <c r="H16" s="71" t="s">
        <v>124</v>
      </c>
      <c r="I16" s="71"/>
      <c r="J16" s="53">
        <v>4</v>
      </c>
      <c r="K16" s="10">
        <f t="shared" si="0"/>
        <v>80</v>
      </c>
      <c r="L16" s="580" t="s">
        <v>674</v>
      </c>
      <c r="M16" s="610"/>
      <c r="O16" s="60">
        <v>0</v>
      </c>
      <c r="P16" s="327">
        <f t="shared" si="1"/>
        <v>0</v>
      </c>
      <c r="R16" s="322">
        <v>10</v>
      </c>
      <c r="S16" s="322">
        <v>2</v>
      </c>
      <c r="T16" s="322">
        <v>5</v>
      </c>
      <c r="U16" s="322"/>
      <c r="V16" s="322">
        <v>3</v>
      </c>
      <c r="W16" s="322"/>
      <c r="X16" s="322">
        <f t="shared" si="2"/>
        <v>20</v>
      </c>
      <c r="Y16" s="371">
        <f t="shared" si="3"/>
        <v>80</v>
      </c>
      <c r="Z16" s="371">
        <v>0</v>
      </c>
      <c r="AA16" s="371">
        <f t="shared" si="4"/>
        <v>80</v>
      </c>
    </row>
    <row r="17" spans="2:27" ht="12.75" customHeight="1">
      <c r="B17" s="628"/>
      <c r="C17" s="606"/>
      <c r="D17" s="71" t="s">
        <v>268</v>
      </c>
      <c r="E17" s="71" t="s">
        <v>16</v>
      </c>
      <c r="F17" s="9" t="s">
        <v>21</v>
      </c>
      <c r="G17" s="9"/>
      <c r="H17" s="71"/>
      <c r="I17" s="71"/>
      <c r="J17" s="53">
        <v>4</v>
      </c>
      <c r="K17" s="10">
        <f t="shared" si="0"/>
        <v>48</v>
      </c>
      <c r="L17" s="611"/>
      <c r="M17" s="612"/>
      <c r="O17" s="60">
        <v>0</v>
      </c>
      <c r="P17" s="327">
        <f t="shared" si="1"/>
        <v>0</v>
      </c>
      <c r="R17" s="322">
        <v>5</v>
      </c>
      <c r="S17" s="322">
        <v>2</v>
      </c>
      <c r="T17" s="322">
        <v>5</v>
      </c>
      <c r="U17" s="322"/>
      <c r="V17" s="322"/>
      <c r="W17" s="322"/>
      <c r="X17" s="322">
        <f t="shared" si="2"/>
        <v>12</v>
      </c>
      <c r="Y17" s="371">
        <f t="shared" si="3"/>
        <v>48</v>
      </c>
      <c r="Z17" s="371">
        <v>0</v>
      </c>
      <c r="AA17" s="371">
        <f t="shared" si="4"/>
        <v>48</v>
      </c>
    </row>
    <row r="18" spans="2:27" ht="12.75">
      <c r="B18" s="606"/>
      <c r="C18" s="155" t="s">
        <v>673</v>
      </c>
      <c r="D18" s="71" t="s">
        <v>23</v>
      </c>
      <c r="E18" s="71" t="s">
        <v>16</v>
      </c>
      <c r="F18" s="9" t="s">
        <v>21</v>
      </c>
      <c r="G18" s="9"/>
      <c r="H18" s="71" t="s">
        <v>124</v>
      </c>
      <c r="I18" s="71"/>
      <c r="J18" s="53">
        <v>6</v>
      </c>
      <c r="K18" s="10">
        <f t="shared" si="0"/>
        <v>120</v>
      </c>
      <c r="L18" s="619"/>
      <c r="M18" s="620"/>
      <c r="O18" s="60">
        <v>0</v>
      </c>
      <c r="P18" s="327">
        <f t="shared" si="1"/>
        <v>0</v>
      </c>
      <c r="R18" s="322">
        <v>10</v>
      </c>
      <c r="S18" s="322">
        <v>2</v>
      </c>
      <c r="T18" s="322">
        <v>5</v>
      </c>
      <c r="U18" s="322"/>
      <c r="V18" s="322">
        <v>3</v>
      </c>
      <c r="W18" s="322"/>
      <c r="X18" s="322">
        <f t="shared" si="2"/>
        <v>20</v>
      </c>
      <c r="Y18" s="371">
        <f t="shared" si="3"/>
        <v>120</v>
      </c>
      <c r="Z18" s="371">
        <v>0</v>
      </c>
      <c r="AA18" s="371">
        <f t="shared" si="4"/>
        <v>120</v>
      </c>
    </row>
    <row r="19" spans="2:27" ht="12.75">
      <c r="B19" s="645" t="s">
        <v>675</v>
      </c>
      <c r="C19" s="618"/>
      <c r="D19" s="9" t="s">
        <v>23</v>
      </c>
      <c r="E19" s="9" t="s">
        <v>16</v>
      </c>
      <c r="F19" s="48" t="s">
        <v>20</v>
      </c>
      <c r="G19" s="9"/>
      <c r="H19" s="9" t="s">
        <v>124</v>
      </c>
      <c r="I19" s="9"/>
      <c r="J19" s="9">
        <v>6</v>
      </c>
      <c r="K19" s="10">
        <f t="shared" si="0"/>
        <v>90</v>
      </c>
      <c r="L19" s="562" t="s">
        <v>676</v>
      </c>
      <c r="M19" s="644"/>
      <c r="O19" s="60">
        <v>0</v>
      </c>
      <c r="P19" s="327">
        <f t="shared" si="1"/>
        <v>0</v>
      </c>
      <c r="R19" s="322">
        <v>10</v>
      </c>
      <c r="S19" s="322">
        <v>2</v>
      </c>
      <c r="T19" s="322"/>
      <c r="U19" s="322"/>
      <c r="V19" s="322">
        <v>3</v>
      </c>
      <c r="W19" s="322"/>
      <c r="X19" s="322">
        <f t="shared" si="2"/>
        <v>15</v>
      </c>
      <c r="Y19" s="371">
        <f t="shared" si="3"/>
        <v>90</v>
      </c>
      <c r="Z19" s="371">
        <v>0</v>
      </c>
      <c r="AA19" s="371">
        <f t="shared" si="4"/>
        <v>90</v>
      </c>
    </row>
    <row r="20" spans="2:27" ht="12.75">
      <c r="B20" s="526" t="s">
        <v>677</v>
      </c>
      <c r="C20" s="583"/>
      <c r="D20" s="74" t="s">
        <v>44</v>
      </c>
      <c r="E20" s="74" t="s">
        <v>49</v>
      </c>
      <c r="F20" s="73" t="s">
        <v>21</v>
      </c>
      <c r="G20" s="71" t="s">
        <v>173</v>
      </c>
      <c r="H20" s="1"/>
      <c r="I20" s="1"/>
      <c r="J20" s="10">
        <v>4</v>
      </c>
      <c r="K20" s="10">
        <f t="shared" si="0"/>
        <v>52</v>
      </c>
      <c r="L20" s="530" t="s">
        <v>110</v>
      </c>
      <c r="M20" s="531"/>
      <c r="O20" s="60">
        <v>0</v>
      </c>
      <c r="P20" s="327">
        <f t="shared" si="1"/>
        <v>0</v>
      </c>
      <c r="R20" s="322">
        <v>5</v>
      </c>
      <c r="S20" s="322"/>
      <c r="T20" s="322">
        <v>5</v>
      </c>
      <c r="U20" s="322">
        <v>3</v>
      </c>
      <c r="V20" s="322"/>
      <c r="W20" s="322"/>
      <c r="X20" s="322">
        <f t="shared" si="2"/>
        <v>13</v>
      </c>
      <c r="Y20" s="371">
        <f t="shared" si="3"/>
        <v>52</v>
      </c>
      <c r="Z20" s="371">
        <v>0</v>
      </c>
      <c r="AA20" s="371">
        <f t="shared" si="4"/>
        <v>52</v>
      </c>
    </row>
    <row r="21" spans="2:27" ht="12.75">
      <c r="B21" s="526" t="s">
        <v>678</v>
      </c>
      <c r="C21" s="583"/>
      <c r="D21" s="74" t="s">
        <v>44</v>
      </c>
      <c r="E21" s="74" t="s">
        <v>49</v>
      </c>
      <c r="F21" s="73" t="s">
        <v>20</v>
      </c>
      <c r="G21" s="71" t="s">
        <v>173</v>
      </c>
      <c r="H21" s="1"/>
      <c r="I21" s="1"/>
      <c r="J21" s="10">
        <v>4</v>
      </c>
      <c r="K21" s="10">
        <f t="shared" si="0"/>
        <v>32</v>
      </c>
      <c r="L21" s="534"/>
      <c r="M21" s="535"/>
      <c r="O21" s="60">
        <v>0</v>
      </c>
      <c r="P21" s="327">
        <f t="shared" si="1"/>
        <v>0</v>
      </c>
      <c r="R21" s="322">
        <v>5</v>
      </c>
      <c r="S21" s="322"/>
      <c r="T21" s="322"/>
      <c r="U21" s="322">
        <v>3</v>
      </c>
      <c r="V21" s="322"/>
      <c r="W21" s="322"/>
      <c r="X21" s="322">
        <f t="shared" si="2"/>
        <v>8</v>
      </c>
      <c r="Y21" s="371">
        <f t="shared" si="3"/>
        <v>32</v>
      </c>
      <c r="Z21" s="371">
        <v>0</v>
      </c>
      <c r="AA21" s="371">
        <f t="shared" si="4"/>
        <v>32</v>
      </c>
    </row>
    <row r="22" spans="2:27" ht="12.75">
      <c r="B22" s="526" t="s">
        <v>62</v>
      </c>
      <c r="C22" s="583"/>
      <c r="D22" s="9" t="s">
        <v>44</v>
      </c>
      <c r="E22" s="9" t="s">
        <v>49</v>
      </c>
      <c r="F22" s="91" t="s">
        <v>21</v>
      </c>
      <c r="G22" s="53" t="s">
        <v>63</v>
      </c>
      <c r="H22" s="53"/>
      <c r="I22" s="53"/>
      <c r="J22" s="53">
        <v>4</v>
      </c>
      <c r="K22" s="10">
        <f t="shared" si="0"/>
        <v>52</v>
      </c>
      <c r="L22" s="127" t="s">
        <v>42</v>
      </c>
      <c r="M22" s="560" t="s">
        <v>42</v>
      </c>
      <c r="O22" s="60">
        <v>0</v>
      </c>
      <c r="P22" s="327">
        <f t="shared" si="1"/>
        <v>0</v>
      </c>
      <c r="R22" s="322">
        <v>5</v>
      </c>
      <c r="S22" s="322"/>
      <c r="T22" s="322">
        <v>5</v>
      </c>
      <c r="U22" s="322">
        <v>3</v>
      </c>
      <c r="V22" s="322"/>
      <c r="W22" s="322"/>
      <c r="X22" s="322">
        <f t="shared" si="2"/>
        <v>13</v>
      </c>
      <c r="Y22" s="371">
        <f t="shared" si="3"/>
        <v>52</v>
      </c>
      <c r="Z22" s="371">
        <v>0</v>
      </c>
      <c r="AA22" s="371">
        <f t="shared" si="4"/>
        <v>52</v>
      </c>
    </row>
    <row r="23" spans="2:27" ht="12.75">
      <c r="B23" s="526" t="s">
        <v>679</v>
      </c>
      <c r="C23" s="583"/>
      <c r="D23" s="9" t="s">
        <v>44</v>
      </c>
      <c r="E23" s="9" t="s">
        <v>49</v>
      </c>
      <c r="F23" s="91" t="s">
        <v>20</v>
      </c>
      <c r="G23" s="53" t="s">
        <v>63</v>
      </c>
      <c r="H23" s="53"/>
      <c r="I23" s="53"/>
      <c r="J23" s="53">
        <v>4</v>
      </c>
      <c r="K23" s="10">
        <f t="shared" si="0"/>
        <v>32</v>
      </c>
      <c r="L23" s="127" t="s">
        <v>42</v>
      </c>
      <c r="M23" s="621"/>
      <c r="O23" s="60">
        <v>0</v>
      </c>
      <c r="P23" s="327">
        <f aca="true" t="shared" si="5" ref="P23:P38">O23*K23</f>
        <v>0</v>
      </c>
      <c r="R23" s="322">
        <v>5</v>
      </c>
      <c r="S23" s="322"/>
      <c r="T23" s="322"/>
      <c r="U23" s="322">
        <v>3</v>
      </c>
      <c r="V23" s="322"/>
      <c r="W23" s="322"/>
      <c r="X23" s="322">
        <f t="shared" si="2"/>
        <v>8</v>
      </c>
      <c r="Y23" s="371">
        <f t="shared" si="3"/>
        <v>32</v>
      </c>
      <c r="Z23" s="371">
        <v>0</v>
      </c>
      <c r="AA23" s="371">
        <f t="shared" si="4"/>
        <v>32</v>
      </c>
    </row>
    <row r="24" spans="2:27" ht="12.75">
      <c r="B24" s="526" t="s">
        <v>680</v>
      </c>
      <c r="C24" s="583"/>
      <c r="D24" s="73" t="s">
        <v>44</v>
      </c>
      <c r="E24" s="71" t="s">
        <v>49</v>
      </c>
      <c r="F24" s="48" t="s">
        <v>20</v>
      </c>
      <c r="G24" s="71" t="s">
        <v>65</v>
      </c>
      <c r="H24" s="9"/>
      <c r="I24" s="9"/>
      <c r="J24" s="9">
        <v>4</v>
      </c>
      <c r="K24" s="10">
        <f t="shared" si="0"/>
        <v>32</v>
      </c>
      <c r="L24" s="127" t="s">
        <v>42</v>
      </c>
      <c r="M24" s="622"/>
      <c r="O24" s="60">
        <v>0</v>
      </c>
      <c r="P24" s="327">
        <f t="shared" si="5"/>
        <v>0</v>
      </c>
      <c r="R24" s="322">
        <v>5</v>
      </c>
      <c r="S24" s="322"/>
      <c r="T24" s="322"/>
      <c r="U24" s="322">
        <v>3</v>
      </c>
      <c r="V24" s="322"/>
      <c r="W24" s="322"/>
      <c r="X24" s="322">
        <f t="shared" si="2"/>
        <v>8</v>
      </c>
      <c r="Y24" s="371">
        <f t="shared" si="3"/>
        <v>32</v>
      </c>
      <c r="Z24" s="371">
        <v>0</v>
      </c>
      <c r="AA24" s="371">
        <f t="shared" si="4"/>
        <v>32</v>
      </c>
    </row>
    <row r="25" spans="2:27" ht="12.75">
      <c r="B25" s="15" t="s">
        <v>273</v>
      </c>
      <c r="C25" s="95"/>
      <c r="D25" s="16"/>
      <c r="E25" s="16"/>
      <c r="F25" s="16"/>
      <c r="G25" s="16"/>
      <c r="H25" s="16"/>
      <c r="I25" s="16"/>
      <c r="J25" s="17"/>
      <c r="K25" s="47"/>
      <c r="L25" s="47"/>
      <c r="M25" s="18"/>
      <c r="R25" s="323"/>
      <c r="S25" s="324"/>
      <c r="T25" s="324"/>
      <c r="U25" s="324"/>
      <c r="V25" s="324"/>
      <c r="W25" s="324"/>
      <c r="X25" s="325"/>
      <c r="Y25" s="378"/>
      <c r="Z25" s="373"/>
      <c r="AA25" s="374"/>
    </row>
    <row r="26" spans="2:27" ht="25.5">
      <c r="B26" s="125" t="s">
        <v>681</v>
      </c>
      <c r="C26" s="124" t="s">
        <v>682</v>
      </c>
      <c r="D26" s="74" t="s">
        <v>194</v>
      </c>
      <c r="E26" s="71" t="s">
        <v>49</v>
      </c>
      <c r="F26" s="112" t="s">
        <v>20</v>
      </c>
      <c r="G26" s="74" t="s">
        <v>63</v>
      </c>
      <c r="H26" s="53"/>
      <c r="I26" s="53"/>
      <c r="J26" s="53">
        <v>4</v>
      </c>
      <c r="K26" s="10">
        <f aca="true" t="shared" si="6" ref="K26:K38">AA26</f>
        <v>52</v>
      </c>
      <c r="L26" s="571" t="s">
        <v>42</v>
      </c>
      <c r="M26" s="572"/>
      <c r="O26" s="60">
        <v>0</v>
      </c>
      <c r="P26" s="327">
        <f t="shared" si="5"/>
        <v>0</v>
      </c>
      <c r="R26" s="322">
        <v>10</v>
      </c>
      <c r="S26" s="322"/>
      <c r="T26" s="322"/>
      <c r="U26" s="322">
        <v>3</v>
      </c>
      <c r="V26" s="322"/>
      <c r="W26" s="322"/>
      <c r="X26" s="322">
        <f aca="true" t="shared" si="7" ref="X26:X38">SUM(R26:W26)</f>
        <v>13</v>
      </c>
      <c r="Y26" s="371">
        <f aca="true" t="shared" si="8" ref="Y26:Y38">X26*J26</f>
        <v>52</v>
      </c>
      <c r="Z26" s="371">
        <v>0</v>
      </c>
      <c r="AA26" s="371">
        <f aca="true" t="shared" si="9" ref="AA26:AA38">Y26+Z26</f>
        <v>52</v>
      </c>
    </row>
    <row r="27" spans="2:27" ht="25.5">
      <c r="B27" s="125" t="s">
        <v>683</v>
      </c>
      <c r="C27" s="124" t="s">
        <v>682</v>
      </c>
      <c r="D27" s="74" t="s">
        <v>194</v>
      </c>
      <c r="E27" s="71" t="s">
        <v>49</v>
      </c>
      <c r="F27" s="112" t="s">
        <v>20</v>
      </c>
      <c r="G27" s="74" t="s">
        <v>63</v>
      </c>
      <c r="H27" s="53"/>
      <c r="I27" s="53"/>
      <c r="J27" s="53">
        <v>4</v>
      </c>
      <c r="K27" s="10">
        <f t="shared" si="6"/>
        <v>52</v>
      </c>
      <c r="L27" s="614"/>
      <c r="M27" s="615"/>
      <c r="O27" s="60">
        <v>0</v>
      </c>
      <c r="P27" s="327">
        <f t="shared" si="5"/>
        <v>0</v>
      </c>
      <c r="R27" s="322">
        <v>10</v>
      </c>
      <c r="S27" s="322"/>
      <c r="T27" s="322"/>
      <c r="U27" s="322">
        <v>3</v>
      </c>
      <c r="V27" s="322"/>
      <c r="W27" s="322"/>
      <c r="X27" s="322">
        <f t="shared" si="7"/>
        <v>13</v>
      </c>
      <c r="Y27" s="371">
        <f t="shared" si="8"/>
        <v>52</v>
      </c>
      <c r="Z27" s="371">
        <v>0</v>
      </c>
      <c r="AA27" s="371">
        <f t="shared" si="9"/>
        <v>52</v>
      </c>
    </row>
    <row r="28" spans="2:27" ht="25.5">
      <c r="B28" s="125" t="s">
        <v>684</v>
      </c>
      <c r="C28" s="124" t="s">
        <v>682</v>
      </c>
      <c r="D28" s="74" t="s">
        <v>194</v>
      </c>
      <c r="E28" s="71" t="s">
        <v>49</v>
      </c>
      <c r="F28" s="112" t="s">
        <v>20</v>
      </c>
      <c r="G28" s="74" t="s">
        <v>63</v>
      </c>
      <c r="H28" s="53"/>
      <c r="I28" s="53"/>
      <c r="J28" s="53">
        <v>4</v>
      </c>
      <c r="K28" s="10">
        <f t="shared" si="6"/>
        <v>52</v>
      </c>
      <c r="L28" s="573"/>
      <c r="M28" s="574"/>
      <c r="O28" s="60">
        <v>0</v>
      </c>
      <c r="P28" s="327">
        <f t="shared" si="5"/>
        <v>0</v>
      </c>
      <c r="R28" s="322">
        <v>10</v>
      </c>
      <c r="S28" s="322"/>
      <c r="T28" s="322"/>
      <c r="U28" s="322">
        <v>3</v>
      </c>
      <c r="V28" s="322"/>
      <c r="W28" s="322"/>
      <c r="X28" s="322">
        <f t="shared" si="7"/>
        <v>13</v>
      </c>
      <c r="Y28" s="371">
        <f t="shared" si="8"/>
        <v>52</v>
      </c>
      <c r="Z28" s="371">
        <v>0</v>
      </c>
      <c r="AA28" s="371">
        <f t="shared" si="9"/>
        <v>52</v>
      </c>
    </row>
    <row r="29" spans="2:27" ht="12.75">
      <c r="B29" s="518" t="s">
        <v>685</v>
      </c>
      <c r="C29" s="519"/>
      <c r="D29" s="498" t="s">
        <v>23</v>
      </c>
      <c r="E29" s="498" t="s">
        <v>16</v>
      </c>
      <c r="F29" s="73" t="s">
        <v>20</v>
      </c>
      <c r="G29" s="9"/>
      <c r="H29" s="71" t="s">
        <v>124</v>
      </c>
      <c r="I29" s="71"/>
      <c r="J29" s="53">
        <v>4</v>
      </c>
      <c r="K29" s="10">
        <f t="shared" si="6"/>
        <v>80</v>
      </c>
      <c r="L29" s="571" t="s">
        <v>143</v>
      </c>
      <c r="M29" s="572"/>
      <c r="O29" s="60">
        <v>0</v>
      </c>
      <c r="P29" s="327">
        <f t="shared" si="5"/>
        <v>0</v>
      </c>
      <c r="R29" s="322">
        <v>10</v>
      </c>
      <c r="S29" s="322">
        <v>2</v>
      </c>
      <c r="T29" s="322">
        <v>5</v>
      </c>
      <c r="U29" s="322"/>
      <c r="V29" s="322">
        <v>3</v>
      </c>
      <c r="W29" s="322"/>
      <c r="X29" s="322">
        <f t="shared" si="7"/>
        <v>20</v>
      </c>
      <c r="Y29" s="371">
        <f t="shared" si="8"/>
        <v>80</v>
      </c>
      <c r="Z29" s="371">
        <v>0</v>
      </c>
      <c r="AA29" s="371">
        <f t="shared" si="9"/>
        <v>80</v>
      </c>
    </row>
    <row r="30" spans="2:27" ht="12.75">
      <c r="B30" s="522"/>
      <c r="C30" s="523"/>
      <c r="D30" s="503"/>
      <c r="E30" s="503"/>
      <c r="F30" s="112" t="s">
        <v>19</v>
      </c>
      <c r="G30" s="9"/>
      <c r="H30" s="71" t="s">
        <v>124</v>
      </c>
      <c r="I30" s="71"/>
      <c r="J30" s="53">
        <v>4</v>
      </c>
      <c r="K30" s="10">
        <f t="shared" si="6"/>
        <v>52</v>
      </c>
      <c r="L30" s="614"/>
      <c r="M30" s="615"/>
      <c r="O30" s="60">
        <v>0</v>
      </c>
      <c r="P30" s="327">
        <f t="shared" si="5"/>
        <v>0</v>
      </c>
      <c r="R30" s="322">
        <v>10</v>
      </c>
      <c r="S30" s="322">
        <v>2</v>
      </c>
      <c r="T30" s="322">
        <v>-2</v>
      </c>
      <c r="U30" s="322"/>
      <c r="V30" s="322">
        <v>3</v>
      </c>
      <c r="W30" s="322"/>
      <c r="X30" s="322">
        <f t="shared" si="7"/>
        <v>13</v>
      </c>
      <c r="Y30" s="371">
        <f t="shared" si="8"/>
        <v>52</v>
      </c>
      <c r="Z30" s="371">
        <v>0</v>
      </c>
      <c r="AA30" s="371">
        <f t="shared" si="9"/>
        <v>52</v>
      </c>
    </row>
    <row r="31" spans="2:27" ht="27.75" customHeight="1">
      <c r="B31" s="645" t="s">
        <v>686</v>
      </c>
      <c r="C31" s="618"/>
      <c r="D31" s="71" t="s">
        <v>434</v>
      </c>
      <c r="E31" s="71" t="s">
        <v>16</v>
      </c>
      <c r="F31" s="91" t="s">
        <v>20</v>
      </c>
      <c r="G31" s="53"/>
      <c r="H31" s="74" t="s">
        <v>124</v>
      </c>
      <c r="I31" s="74"/>
      <c r="J31" s="53">
        <v>4</v>
      </c>
      <c r="K31" s="10">
        <f t="shared" si="6"/>
        <v>40</v>
      </c>
      <c r="L31" s="573"/>
      <c r="M31" s="574"/>
      <c r="O31" s="60">
        <v>0</v>
      </c>
      <c r="P31" s="327">
        <f t="shared" si="5"/>
        <v>0</v>
      </c>
      <c r="R31" s="322">
        <v>5</v>
      </c>
      <c r="S31" s="322">
        <v>2</v>
      </c>
      <c r="T31" s="322"/>
      <c r="U31" s="322"/>
      <c r="V31" s="322">
        <v>3</v>
      </c>
      <c r="W31" s="322"/>
      <c r="X31" s="322">
        <f t="shared" si="7"/>
        <v>10</v>
      </c>
      <c r="Y31" s="371">
        <f t="shared" si="8"/>
        <v>40</v>
      </c>
      <c r="Z31" s="371">
        <v>0</v>
      </c>
      <c r="AA31" s="371">
        <f t="shared" si="9"/>
        <v>40</v>
      </c>
    </row>
    <row r="32" spans="2:27" ht="12.75">
      <c r="B32" s="518" t="s">
        <v>979</v>
      </c>
      <c r="C32" s="519"/>
      <c r="D32" s="436" t="s">
        <v>268</v>
      </c>
      <c r="E32" s="436" t="s">
        <v>16</v>
      </c>
      <c r="F32" s="551" t="s">
        <v>20</v>
      </c>
      <c r="G32" s="436"/>
      <c r="H32" s="74"/>
      <c r="I32" s="74"/>
      <c r="J32" s="53">
        <v>4</v>
      </c>
      <c r="K32" s="10">
        <f t="shared" si="6"/>
        <v>28</v>
      </c>
      <c r="L32" s="571" t="s">
        <v>132</v>
      </c>
      <c r="M32" s="572"/>
      <c r="O32" s="60">
        <v>0</v>
      </c>
      <c r="P32" s="327">
        <f t="shared" si="5"/>
        <v>0</v>
      </c>
      <c r="R32" s="322">
        <v>5</v>
      </c>
      <c r="S32" s="322">
        <v>2</v>
      </c>
      <c r="T32" s="322"/>
      <c r="U32" s="322"/>
      <c r="V32" s="322"/>
      <c r="W32" s="322"/>
      <c r="X32" s="322">
        <f t="shared" si="7"/>
        <v>7</v>
      </c>
      <c r="Y32" s="371">
        <f t="shared" si="8"/>
        <v>28</v>
      </c>
      <c r="Z32" s="371">
        <v>0</v>
      </c>
      <c r="AA32" s="371">
        <f t="shared" si="9"/>
        <v>28</v>
      </c>
    </row>
    <row r="33" spans="2:27" ht="25.5">
      <c r="B33" s="522"/>
      <c r="C33" s="523"/>
      <c r="D33" s="480"/>
      <c r="E33" s="480"/>
      <c r="F33" s="552"/>
      <c r="G33" s="480"/>
      <c r="H33" s="13" t="s">
        <v>829</v>
      </c>
      <c r="I33" s="182"/>
      <c r="J33" s="53">
        <v>4</v>
      </c>
      <c r="K33" s="10">
        <f t="shared" si="6"/>
        <v>40</v>
      </c>
      <c r="L33" s="573"/>
      <c r="M33" s="574"/>
      <c r="O33" s="60">
        <v>0</v>
      </c>
      <c r="P33" s="327">
        <f t="shared" si="5"/>
        <v>0</v>
      </c>
      <c r="R33" s="322">
        <v>5</v>
      </c>
      <c r="S33" s="322">
        <v>2</v>
      </c>
      <c r="T33" s="322"/>
      <c r="U33" s="322"/>
      <c r="V33" s="322">
        <v>3</v>
      </c>
      <c r="W33" s="322"/>
      <c r="X33" s="322">
        <f t="shared" si="7"/>
        <v>10</v>
      </c>
      <c r="Y33" s="371">
        <f t="shared" si="8"/>
        <v>40</v>
      </c>
      <c r="Z33" s="371">
        <v>0</v>
      </c>
      <c r="AA33" s="371">
        <f t="shared" si="9"/>
        <v>40</v>
      </c>
    </row>
    <row r="34" spans="2:27" ht="12.75">
      <c r="B34" s="109" t="s">
        <v>31</v>
      </c>
      <c r="C34" s="113" t="s">
        <v>687</v>
      </c>
      <c r="D34" s="74" t="s">
        <v>1111</v>
      </c>
      <c r="E34" s="71"/>
      <c r="F34" s="112"/>
      <c r="G34" s="74"/>
      <c r="H34" s="53"/>
      <c r="I34" s="53"/>
      <c r="J34" s="53">
        <v>1</v>
      </c>
      <c r="K34" s="10">
        <f t="shared" si="6"/>
        <v>100</v>
      </c>
      <c r="L34" s="562" t="s">
        <v>93</v>
      </c>
      <c r="M34" s="575"/>
      <c r="O34" s="60">
        <v>0</v>
      </c>
      <c r="P34" s="327">
        <f t="shared" si="5"/>
        <v>0</v>
      </c>
      <c r="R34" s="322">
        <v>100</v>
      </c>
      <c r="S34" s="322"/>
      <c r="T34" s="322"/>
      <c r="U34" s="322"/>
      <c r="V34" s="322"/>
      <c r="W34" s="322"/>
      <c r="X34" s="322">
        <f t="shared" si="7"/>
        <v>100</v>
      </c>
      <c r="Y34" s="371">
        <f t="shared" si="8"/>
        <v>100</v>
      </c>
      <c r="Z34" s="371">
        <v>0</v>
      </c>
      <c r="AA34" s="371">
        <f t="shared" si="9"/>
        <v>100</v>
      </c>
    </row>
    <row r="35" spans="2:27" ht="12.75">
      <c r="B35" s="540" t="s">
        <v>688</v>
      </c>
      <c r="C35" s="540" t="s">
        <v>689</v>
      </c>
      <c r="D35" s="498" t="s">
        <v>953</v>
      </c>
      <c r="E35" s="498" t="s">
        <v>49</v>
      </c>
      <c r="F35" s="71" t="s">
        <v>20</v>
      </c>
      <c r="G35" s="71" t="s">
        <v>63</v>
      </c>
      <c r="H35" s="9"/>
      <c r="I35" s="9"/>
      <c r="J35" s="53">
        <v>4</v>
      </c>
      <c r="K35" s="10">
        <f t="shared" si="6"/>
        <v>32</v>
      </c>
      <c r="L35" s="571" t="s">
        <v>60</v>
      </c>
      <c r="M35" s="572"/>
      <c r="O35" s="60">
        <v>0</v>
      </c>
      <c r="P35" s="327">
        <f t="shared" si="5"/>
        <v>0</v>
      </c>
      <c r="R35" s="322">
        <v>5</v>
      </c>
      <c r="S35" s="322"/>
      <c r="T35" s="322"/>
      <c r="U35" s="322">
        <v>3</v>
      </c>
      <c r="V35" s="322"/>
      <c r="W35" s="322"/>
      <c r="X35" s="322">
        <f t="shared" si="7"/>
        <v>8</v>
      </c>
      <c r="Y35" s="371">
        <f t="shared" si="8"/>
        <v>32</v>
      </c>
      <c r="Z35" s="371">
        <v>0</v>
      </c>
      <c r="AA35" s="371">
        <f t="shared" si="9"/>
        <v>32</v>
      </c>
    </row>
    <row r="36" spans="2:27" ht="12.75">
      <c r="B36" s="606"/>
      <c r="C36" s="606"/>
      <c r="D36" s="503"/>
      <c r="E36" s="503"/>
      <c r="F36" s="71" t="s">
        <v>19</v>
      </c>
      <c r="G36" s="71" t="s">
        <v>63</v>
      </c>
      <c r="H36" s="9"/>
      <c r="I36" s="9"/>
      <c r="J36" s="53">
        <v>4</v>
      </c>
      <c r="K36" s="10">
        <f t="shared" si="6"/>
        <v>24</v>
      </c>
      <c r="L36" s="573"/>
      <c r="M36" s="574"/>
      <c r="O36" s="60">
        <v>0</v>
      </c>
      <c r="P36" s="327">
        <f t="shared" si="5"/>
        <v>0</v>
      </c>
      <c r="R36" s="322">
        <v>5</v>
      </c>
      <c r="S36" s="322"/>
      <c r="T36" s="322">
        <v>-2</v>
      </c>
      <c r="U36" s="322">
        <v>3</v>
      </c>
      <c r="V36" s="322"/>
      <c r="W36" s="322"/>
      <c r="X36" s="322">
        <f t="shared" si="7"/>
        <v>6</v>
      </c>
      <c r="Y36" s="371">
        <f t="shared" si="8"/>
        <v>24</v>
      </c>
      <c r="Z36" s="371">
        <v>0</v>
      </c>
      <c r="AA36" s="371">
        <f t="shared" si="9"/>
        <v>24</v>
      </c>
    </row>
    <row r="37" spans="2:27" ht="12.75">
      <c r="B37" s="623" t="s">
        <v>690</v>
      </c>
      <c r="C37" s="624"/>
      <c r="D37" s="48" t="s">
        <v>820</v>
      </c>
      <c r="E37" s="1"/>
      <c r="F37" s="9"/>
      <c r="G37" s="5"/>
      <c r="H37" s="5"/>
      <c r="I37" s="5"/>
      <c r="J37" s="10">
        <v>1</v>
      </c>
      <c r="K37" s="10">
        <f t="shared" si="6"/>
        <v>70</v>
      </c>
      <c r="L37" s="423" t="s">
        <v>42</v>
      </c>
      <c r="M37" s="424"/>
      <c r="N37" s="108"/>
      <c r="O37" s="60">
        <v>0</v>
      </c>
      <c r="P37" s="327">
        <f t="shared" si="5"/>
        <v>0</v>
      </c>
      <c r="R37" s="322">
        <v>70</v>
      </c>
      <c r="S37" s="322"/>
      <c r="T37" s="322"/>
      <c r="U37" s="322"/>
      <c r="V37" s="322"/>
      <c r="W37" s="322"/>
      <c r="X37" s="322">
        <f t="shared" si="7"/>
        <v>70</v>
      </c>
      <c r="Y37" s="371">
        <f t="shared" si="8"/>
        <v>70</v>
      </c>
      <c r="Z37" s="371">
        <v>0</v>
      </c>
      <c r="AA37" s="371">
        <f t="shared" si="9"/>
        <v>70</v>
      </c>
    </row>
    <row r="38" spans="2:27" ht="12.75">
      <c r="B38" s="504" t="s">
        <v>56</v>
      </c>
      <c r="C38" s="505"/>
      <c r="D38" s="73" t="s">
        <v>125</v>
      </c>
      <c r="E38" s="1"/>
      <c r="F38" s="9"/>
      <c r="G38" s="14"/>
      <c r="H38" s="14"/>
      <c r="I38" s="14"/>
      <c r="J38" s="10">
        <v>1</v>
      </c>
      <c r="K38" s="10">
        <f t="shared" si="6"/>
        <v>5</v>
      </c>
      <c r="L38" s="425" t="s">
        <v>245</v>
      </c>
      <c r="M38" s="424"/>
      <c r="O38" s="60">
        <v>0</v>
      </c>
      <c r="P38" s="327">
        <f t="shared" si="5"/>
        <v>0</v>
      </c>
      <c r="R38" s="322">
        <v>5</v>
      </c>
      <c r="S38" s="322"/>
      <c r="T38" s="322"/>
      <c r="U38" s="322"/>
      <c r="V38" s="322"/>
      <c r="W38" s="322"/>
      <c r="X38" s="322">
        <f t="shared" si="7"/>
        <v>5</v>
      </c>
      <c r="Y38" s="371">
        <f t="shared" si="8"/>
        <v>5</v>
      </c>
      <c r="Z38" s="371">
        <v>0</v>
      </c>
      <c r="AA38" s="371">
        <f t="shared" si="9"/>
        <v>5</v>
      </c>
    </row>
    <row r="39" ht="10.5" customHeight="1"/>
    <row r="40" spans="2:16" ht="12.75">
      <c r="B40" t="s">
        <v>691</v>
      </c>
      <c r="O40" s="200">
        <f>SUM(O5:O39)</f>
        <v>1</v>
      </c>
      <c r="P40" s="332">
        <f>SUM(P5:P39)</f>
        <v>0</v>
      </c>
    </row>
    <row r="41" ht="12.75">
      <c r="B41" t="s">
        <v>692</v>
      </c>
    </row>
    <row r="42" ht="12.75">
      <c r="B42" t="s">
        <v>693</v>
      </c>
    </row>
    <row r="43" ht="12.75">
      <c r="B43" s="114" t="s">
        <v>1117</v>
      </c>
    </row>
  </sheetData>
  <sheetProtection/>
  <mergeCells count="75">
    <mergeCell ref="X3:X4"/>
    <mergeCell ref="B2:M2"/>
    <mergeCell ref="R2:X2"/>
    <mergeCell ref="B3:C4"/>
    <mergeCell ref="J3:J4"/>
    <mergeCell ref="K3:K4"/>
    <mergeCell ref="L3:M4"/>
    <mergeCell ref="S3:S4"/>
    <mergeCell ref="V3:V4"/>
    <mergeCell ref="U3:U4"/>
    <mergeCell ref="T3:T4"/>
    <mergeCell ref="B9:C9"/>
    <mergeCell ref="E3:E4"/>
    <mergeCell ref="F3:F4"/>
    <mergeCell ref="G3:G4"/>
    <mergeCell ref="H3:I3"/>
    <mergeCell ref="R3:R4"/>
    <mergeCell ref="O3:O4"/>
    <mergeCell ref="P3:P4"/>
    <mergeCell ref="B15:C15"/>
    <mergeCell ref="L15:M15"/>
    <mergeCell ref="L16:M18"/>
    <mergeCell ref="L5:M6"/>
    <mergeCell ref="D3:D4"/>
    <mergeCell ref="L11:L12"/>
    <mergeCell ref="B5:C5"/>
    <mergeCell ref="C16:C17"/>
    <mergeCell ref="B20:C20"/>
    <mergeCell ref="B6:C6"/>
    <mergeCell ref="B21:C21"/>
    <mergeCell ref="L20:M21"/>
    <mergeCell ref="M9:M12"/>
    <mergeCell ref="B10:C10"/>
    <mergeCell ref="D11:D12"/>
    <mergeCell ref="E11:E12"/>
    <mergeCell ref="B11:C12"/>
    <mergeCell ref="B16:B18"/>
    <mergeCell ref="B38:C38"/>
    <mergeCell ref="L38:M38"/>
    <mergeCell ref="B23:C23"/>
    <mergeCell ref="B24:C24"/>
    <mergeCell ref="L37:M37"/>
    <mergeCell ref="B37:C37"/>
    <mergeCell ref="L29:M31"/>
    <mergeCell ref="B29:C30"/>
    <mergeCell ref="D29:D30"/>
    <mergeCell ref="D32:D33"/>
    <mergeCell ref="E29:E30"/>
    <mergeCell ref="L34:M34"/>
    <mergeCell ref="B35:B36"/>
    <mergeCell ref="B31:C31"/>
    <mergeCell ref="C35:C36"/>
    <mergeCell ref="D35:D36"/>
    <mergeCell ref="E35:E36"/>
    <mergeCell ref="L35:M36"/>
    <mergeCell ref="B19:C19"/>
    <mergeCell ref="L19:M19"/>
    <mergeCell ref="B32:C33"/>
    <mergeCell ref="L32:M33"/>
    <mergeCell ref="E32:E33"/>
    <mergeCell ref="F32:F33"/>
    <mergeCell ref="G32:G33"/>
    <mergeCell ref="B22:C22"/>
    <mergeCell ref="M22:M24"/>
    <mergeCell ref="L26:M28"/>
    <mergeCell ref="Y2:AA2"/>
    <mergeCell ref="Y3:Y4"/>
    <mergeCell ref="Z3:Z4"/>
    <mergeCell ref="AA3:AA4"/>
    <mergeCell ref="L13:M14"/>
    <mergeCell ref="B13:C14"/>
    <mergeCell ref="W3:W4"/>
    <mergeCell ref="B7:C7"/>
    <mergeCell ref="L7:M7"/>
    <mergeCell ref="O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16"/>
  <sheetViews>
    <sheetView zoomScalePageLayoutView="0" workbookViewId="0" topLeftCell="A1">
      <selection activeCell="K5" sqref="K5"/>
    </sheetView>
  </sheetViews>
  <sheetFormatPr defaultColWidth="8.8515625" defaultRowHeight="12.75"/>
  <cols>
    <col min="1" max="1" width="1.28515625" style="236" customWidth="1"/>
    <col min="2" max="2" width="13.7109375" style="236" customWidth="1"/>
    <col min="3" max="3" width="14.421875" style="236" customWidth="1"/>
    <col min="4" max="4" width="14.8515625" style="236" customWidth="1"/>
    <col min="5" max="5" width="15.28125" style="236" customWidth="1"/>
    <col min="6" max="6" width="9.7109375" style="236" customWidth="1"/>
    <col min="7" max="7" width="10.00390625" style="236" customWidth="1"/>
    <col min="8" max="9" width="10.28125" style="236" customWidth="1"/>
    <col min="10" max="11" width="8.8515625" style="236" customWidth="1"/>
    <col min="12" max="12" width="6.421875" style="236" customWidth="1"/>
    <col min="13" max="13" width="7.421875" style="236" customWidth="1"/>
    <col min="14" max="14" width="2.140625" style="236" customWidth="1"/>
    <col min="15" max="16" width="8.8515625" style="236" customWidth="1"/>
    <col min="17" max="17" width="1.7109375" style="236" customWidth="1"/>
    <col min="18" max="18" width="8.28125" style="237" customWidth="1"/>
    <col min="19" max="19" width="8.00390625" style="237" customWidth="1"/>
    <col min="20" max="20" width="8.140625" style="237" customWidth="1"/>
    <col min="21" max="23" width="8.421875" style="237" customWidth="1"/>
    <col min="24" max="24" width="8.8515625" style="237" customWidth="1"/>
    <col min="25" max="16384" width="8.8515625" style="236" customWidth="1"/>
  </cols>
  <sheetData>
    <row r="1" ht="8.25" customHeight="1"/>
    <row r="2" spans="2:27" ht="15.75">
      <c r="B2" s="413" t="s">
        <v>954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/>
      <c r="O2" s="421" t="s">
        <v>1105</v>
      </c>
      <c r="P2" s="422"/>
      <c r="R2" s="410" t="s">
        <v>1101</v>
      </c>
      <c r="S2" s="411"/>
      <c r="T2" s="411"/>
      <c r="U2" s="411"/>
      <c r="V2" s="411"/>
      <c r="W2" s="411"/>
      <c r="X2" s="412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09" t="s">
        <v>1104</v>
      </c>
      <c r="I3" s="409"/>
      <c r="J3" s="432" t="s">
        <v>40</v>
      </c>
      <c r="K3" s="432" t="s">
        <v>45</v>
      </c>
      <c r="L3" s="441" t="s">
        <v>41</v>
      </c>
      <c r="M3" s="442"/>
      <c r="O3" s="426" t="s">
        <v>839</v>
      </c>
      <c r="P3" s="426" t="s">
        <v>840</v>
      </c>
      <c r="R3" s="407" t="s">
        <v>119</v>
      </c>
      <c r="S3" s="407" t="s">
        <v>37</v>
      </c>
      <c r="T3" s="407" t="s">
        <v>38</v>
      </c>
      <c r="U3" s="407" t="s">
        <v>120</v>
      </c>
      <c r="V3" s="407" t="s">
        <v>1102</v>
      </c>
      <c r="W3" s="407" t="s">
        <v>1103</v>
      </c>
      <c r="X3" s="407" t="s">
        <v>1126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79" t="s">
        <v>1102</v>
      </c>
      <c r="I4" s="279" t="s">
        <v>1103</v>
      </c>
      <c r="J4" s="433"/>
      <c r="K4" s="433"/>
      <c r="L4" s="443"/>
      <c r="M4" s="444"/>
      <c r="O4" s="427"/>
      <c r="P4" s="427"/>
      <c r="R4" s="408"/>
      <c r="S4" s="408"/>
      <c r="T4" s="408"/>
      <c r="U4" s="408"/>
      <c r="V4" s="408"/>
      <c r="W4" s="408"/>
      <c r="X4" s="408"/>
      <c r="Y4" s="420"/>
      <c r="Z4" s="420"/>
      <c r="AA4" s="420"/>
    </row>
    <row r="5" spans="2:27" ht="12.75">
      <c r="B5" s="439" t="s">
        <v>1100</v>
      </c>
      <c r="C5" s="440"/>
      <c r="D5" s="238" t="s">
        <v>128</v>
      </c>
      <c r="E5" s="238"/>
      <c r="F5" s="238"/>
      <c r="G5" s="238"/>
      <c r="H5" s="238"/>
      <c r="I5" s="238"/>
      <c r="J5" s="56">
        <v>1</v>
      </c>
      <c r="K5" s="10">
        <f>AA5</f>
        <v>0</v>
      </c>
      <c r="L5" s="423">
        <v>1</v>
      </c>
      <c r="M5" s="424"/>
      <c r="O5" s="240">
        <v>1</v>
      </c>
      <c r="P5" s="302">
        <f>O5*K5</f>
        <v>0</v>
      </c>
      <c r="R5" s="304">
        <v>0</v>
      </c>
      <c r="S5" s="305"/>
      <c r="T5" s="305"/>
      <c r="U5" s="305"/>
      <c r="V5" s="305"/>
      <c r="W5" s="305"/>
      <c r="X5" s="306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238" t="s">
        <v>128</v>
      </c>
      <c r="E6" s="238"/>
      <c r="F6" s="238"/>
      <c r="G6" s="238"/>
      <c r="H6" s="238"/>
      <c r="I6" s="238"/>
      <c r="J6" s="56">
        <v>1</v>
      </c>
      <c r="K6" s="10">
        <f>AA6</f>
        <v>20</v>
      </c>
      <c r="L6" s="425" t="s">
        <v>42</v>
      </c>
      <c r="M6" s="424"/>
      <c r="O6" s="240">
        <v>0</v>
      </c>
      <c r="P6" s="302">
        <f>O6*K6</f>
        <v>0</v>
      </c>
      <c r="R6" s="304">
        <v>20</v>
      </c>
      <c r="S6" s="305"/>
      <c r="T6" s="305"/>
      <c r="U6" s="305"/>
      <c r="V6" s="305"/>
      <c r="W6" s="305"/>
      <c r="X6" s="306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242" t="s">
        <v>129</v>
      </c>
      <c r="C7" s="243"/>
      <c r="D7" s="244"/>
      <c r="E7" s="244"/>
      <c r="F7" s="244"/>
      <c r="G7" s="244"/>
      <c r="H7" s="244"/>
      <c r="I7" s="244"/>
      <c r="J7" s="47"/>
      <c r="K7" s="245"/>
      <c r="L7" s="246"/>
      <c r="M7" s="247"/>
      <c r="P7" s="267"/>
      <c r="R7" s="307"/>
      <c r="S7" s="308"/>
      <c r="T7" s="308"/>
      <c r="U7" s="308"/>
      <c r="V7" s="308"/>
      <c r="W7" s="308"/>
      <c r="X7" s="309"/>
      <c r="Y7" s="367"/>
      <c r="Z7" s="367"/>
      <c r="AA7" s="372"/>
    </row>
    <row r="8" spans="2:27" ht="12" customHeight="1">
      <c r="B8" s="445" t="s">
        <v>28</v>
      </c>
      <c r="C8" s="446"/>
      <c r="D8" s="436" t="s">
        <v>137</v>
      </c>
      <c r="E8" s="436" t="s">
        <v>16</v>
      </c>
      <c r="F8" s="9" t="s">
        <v>21</v>
      </c>
      <c r="G8" s="60"/>
      <c r="H8" s="60"/>
      <c r="I8" s="60"/>
      <c r="J8" s="53">
        <v>4</v>
      </c>
      <c r="K8" s="10">
        <f>AA8</f>
        <v>68</v>
      </c>
      <c r="L8" s="449" t="s">
        <v>110</v>
      </c>
      <c r="M8" s="450"/>
      <c r="O8" s="240">
        <v>0</v>
      </c>
      <c r="P8" s="302">
        <f>O8*K8</f>
        <v>0</v>
      </c>
      <c r="R8" s="306">
        <v>10</v>
      </c>
      <c r="S8" s="306">
        <v>2</v>
      </c>
      <c r="T8" s="306">
        <v>5</v>
      </c>
      <c r="U8" s="306"/>
      <c r="V8" s="306"/>
      <c r="W8" s="306"/>
      <c r="X8" s="306">
        <f>SUM(R8:W8)</f>
        <v>17</v>
      </c>
      <c r="Y8" s="366">
        <f>X8*J8</f>
        <v>68</v>
      </c>
      <c r="Z8" s="366">
        <v>0</v>
      </c>
      <c r="AA8" s="366">
        <f>Y8+Z8</f>
        <v>68</v>
      </c>
    </row>
    <row r="9" spans="2:27" ht="12.75">
      <c r="B9" s="458"/>
      <c r="C9" s="459"/>
      <c r="D9" s="437"/>
      <c r="E9" s="437"/>
      <c r="F9" s="53" t="s">
        <v>20</v>
      </c>
      <c r="G9" s="60"/>
      <c r="H9" s="60"/>
      <c r="I9" s="60"/>
      <c r="J9" s="53">
        <v>4</v>
      </c>
      <c r="K9" s="10">
        <f>AA9</f>
        <v>48</v>
      </c>
      <c r="L9" s="451"/>
      <c r="M9" s="452"/>
      <c r="O9" s="240">
        <v>0</v>
      </c>
      <c r="P9" s="302">
        <f>O9*K9</f>
        <v>0</v>
      </c>
      <c r="R9" s="306">
        <v>10</v>
      </c>
      <c r="S9" s="306">
        <v>2</v>
      </c>
      <c r="T9" s="306"/>
      <c r="U9" s="306"/>
      <c r="V9" s="306"/>
      <c r="W9" s="306"/>
      <c r="X9" s="306">
        <f>SUM(R9:W9)</f>
        <v>12</v>
      </c>
      <c r="Y9" s="366">
        <f>X9*J9</f>
        <v>48</v>
      </c>
      <c r="Z9" s="366">
        <v>0</v>
      </c>
      <c r="AA9" s="366">
        <f>Y9+Z9</f>
        <v>48</v>
      </c>
    </row>
    <row r="10" spans="2:27" ht="12" customHeight="1">
      <c r="B10" s="438" t="s">
        <v>897</v>
      </c>
      <c r="C10" s="438"/>
      <c r="D10" s="48" t="s">
        <v>268</v>
      </c>
      <c r="E10" s="9" t="s">
        <v>16</v>
      </c>
      <c r="F10" s="9" t="s">
        <v>21</v>
      </c>
      <c r="G10" s="9"/>
      <c r="H10" s="9"/>
      <c r="I10" s="9"/>
      <c r="J10" s="53">
        <v>4</v>
      </c>
      <c r="K10" s="10">
        <f>AA10</f>
        <v>48</v>
      </c>
      <c r="L10" s="100" t="s">
        <v>93</v>
      </c>
      <c r="M10" s="457" t="s">
        <v>240</v>
      </c>
      <c r="O10" s="240">
        <v>0</v>
      </c>
      <c r="P10" s="302">
        <f>O10*K10</f>
        <v>0</v>
      </c>
      <c r="R10" s="306">
        <v>5</v>
      </c>
      <c r="S10" s="306">
        <v>2</v>
      </c>
      <c r="T10" s="306">
        <v>5</v>
      </c>
      <c r="U10" s="306"/>
      <c r="V10" s="306"/>
      <c r="W10" s="306"/>
      <c r="X10" s="306">
        <f>SUM(R10:W10)</f>
        <v>12</v>
      </c>
      <c r="Y10" s="366">
        <f>X10*J10</f>
        <v>48</v>
      </c>
      <c r="Z10" s="366">
        <v>0</v>
      </c>
      <c r="AA10" s="366">
        <f>Y10+Z10</f>
        <v>48</v>
      </c>
    </row>
    <row r="11" spans="2:27" ht="12.75">
      <c r="B11" s="438" t="s">
        <v>115</v>
      </c>
      <c r="C11" s="438"/>
      <c r="D11" s="48" t="s">
        <v>268</v>
      </c>
      <c r="E11" s="9" t="s">
        <v>16</v>
      </c>
      <c r="F11" s="9" t="s">
        <v>20</v>
      </c>
      <c r="G11" s="9"/>
      <c r="H11" s="9"/>
      <c r="I11" s="9"/>
      <c r="J11" s="9">
        <v>4</v>
      </c>
      <c r="K11" s="10">
        <f>AA11</f>
        <v>28</v>
      </c>
      <c r="L11" s="100" t="s">
        <v>898</v>
      </c>
      <c r="M11" s="457"/>
      <c r="O11" s="240">
        <v>0</v>
      </c>
      <c r="P11" s="302">
        <f>O11*K11</f>
        <v>0</v>
      </c>
      <c r="R11" s="306">
        <v>5</v>
      </c>
      <c r="S11" s="306">
        <v>2</v>
      </c>
      <c r="T11" s="306"/>
      <c r="U11" s="306"/>
      <c r="V11" s="306"/>
      <c r="W11" s="306"/>
      <c r="X11" s="306">
        <f>SUM(R11:W11)</f>
        <v>7</v>
      </c>
      <c r="Y11" s="366">
        <f>X11*J11</f>
        <v>28</v>
      </c>
      <c r="Z11" s="366">
        <v>0</v>
      </c>
      <c r="AA11" s="366">
        <f>Y11+Z11</f>
        <v>28</v>
      </c>
    </row>
    <row r="12" spans="2:27" ht="12.75">
      <c r="B12" s="259" t="s">
        <v>273</v>
      </c>
      <c r="C12" s="260"/>
      <c r="D12" s="261"/>
      <c r="E12" s="261"/>
      <c r="F12" s="261"/>
      <c r="G12" s="261"/>
      <c r="H12" s="261"/>
      <c r="I12" s="261"/>
      <c r="J12" s="47"/>
      <c r="K12" s="245"/>
      <c r="L12" s="245"/>
      <c r="M12" s="251"/>
      <c r="P12" s="267"/>
      <c r="R12" s="307"/>
      <c r="S12" s="308"/>
      <c r="T12" s="308"/>
      <c r="U12" s="308"/>
      <c r="V12" s="308"/>
      <c r="W12" s="308"/>
      <c r="X12" s="309"/>
      <c r="Y12" s="367"/>
      <c r="Z12" s="367"/>
      <c r="AA12" s="367"/>
    </row>
    <row r="13" spans="2:27" ht="12" customHeight="1">
      <c r="B13" s="445" t="s">
        <v>117</v>
      </c>
      <c r="C13" s="446"/>
      <c r="D13" s="74" t="s">
        <v>44</v>
      </c>
      <c r="E13" s="53" t="s">
        <v>49</v>
      </c>
      <c r="F13" s="53" t="s">
        <v>20</v>
      </c>
      <c r="G13" s="53" t="s">
        <v>173</v>
      </c>
      <c r="H13" s="53"/>
      <c r="I13" s="53"/>
      <c r="J13" s="53">
        <v>4</v>
      </c>
      <c r="K13" s="10">
        <f>AA13</f>
        <v>32</v>
      </c>
      <c r="L13" s="447" t="s">
        <v>93</v>
      </c>
      <c r="M13" s="448"/>
      <c r="O13" s="240">
        <v>0</v>
      </c>
      <c r="P13" s="302">
        <f>O13*K13</f>
        <v>0</v>
      </c>
      <c r="R13" s="306">
        <v>5</v>
      </c>
      <c r="S13" s="306"/>
      <c r="T13" s="306"/>
      <c r="U13" s="306">
        <v>3</v>
      </c>
      <c r="V13" s="306"/>
      <c r="W13" s="306"/>
      <c r="X13" s="306">
        <f>SUM(R13:W13)</f>
        <v>8</v>
      </c>
      <c r="Y13" s="366">
        <f>X13*J13</f>
        <v>32</v>
      </c>
      <c r="Z13" s="366">
        <v>0</v>
      </c>
      <c r="AA13" s="366">
        <f>Y13+Z13</f>
        <v>32</v>
      </c>
    </row>
    <row r="14" spans="2:27" ht="12.75">
      <c r="B14" s="453" t="s">
        <v>519</v>
      </c>
      <c r="C14" s="454"/>
      <c r="D14" s="9" t="s">
        <v>125</v>
      </c>
      <c r="E14" s="60"/>
      <c r="F14" s="60"/>
      <c r="G14" s="60"/>
      <c r="H14" s="60"/>
      <c r="I14" s="60"/>
      <c r="J14" s="10">
        <v>1</v>
      </c>
      <c r="K14" s="10">
        <f>AA14</f>
        <v>5</v>
      </c>
      <c r="L14" s="455" t="s">
        <v>93</v>
      </c>
      <c r="M14" s="456"/>
      <c r="O14" s="240">
        <v>0</v>
      </c>
      <c r="P14" s="302">
        <f>O14*K14</f>
        <v>0</v>
      </c>
      <c r="R14" s="306">
        <v>5</v>
      </c>
      <c r="S14" s="306"/>
      <c r="T14" s="306"/>
      <c r="U14" s="306"/>
      <c r="V14" s="306"/>
      <c r="W14" s="306"/>
      <c r="X14" s="306">
        <f>SUM(R14:W14)</f>
        <v>5</v>
      </c>
      <c r="Y14" s="366">
        <f>X14*J14</f>
        <v>5</v>
      </c>
      <c r="Z14" s="366">
        <v>0</v>
      </c>
      <c r="AA14" s="366">
        <f>Y14+Z14</f>
        <v>5</v>
      </c>
    </row>
    <row r="15" spans="2:16" ht="12.75">
      <c r="B15" s="252" t="s">
        <v>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4"/>
      <c r="P15" s="267"/>
    </row>
    <row r="16" spans="2:16" ht="13.5" thickBot="1">
      <c r="B16" s="255" t="s">
        <v>899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7"/>
      <c r="O16" s="258">
        <f>SUM(O5:O15)</f>
        <v>1</v>
      </c>
      <c r="P16" s="303">
        <f>SUM(P5:P15)</f>
        <v>0</v>
      </c>
    </row>
    <row r="17" ht="10.5" customHeight="1" thickTop="1"/>
    <row r="21" ht="12" customHeight="1"/>
  </sheetData>
  <sheetProtection/>
  <mergeCells count="40">
    <mergeCell ref="B13:C13"/>
    <mergeCell ref="L13:M13"/>
    <mergeCell ref="L8:M9"/>
    <mergeCell ref="B6:C6"/>
    <mergeCell ref="B14:C14"/>
    <mergeCell ref="L14:M14"/>
    <mergeCell ref="M10:M11"/>
    <mergeCell ref="B11:C11"/>
    <mergeCell ref="B8:C9"/>
    <mergeCell ref="D8:D9"/>
    <mergeCell ref="F3:F4"/>
    <mergeCell ref="E8:E9"/>
    <mergeCell ref="S3:S4"/>
    <mergeCell ref="P3:P4"/>
    <mergeCell ref="B10:C10"/>
    <mergeCell ref="X3:X4"/>
    <mergeCell ref="B5:C5"/>
    <mergeCell ref="T3:T4"/>
    <mergeCell ref="K3:K4"/>
    <mergeCell ref="L3:M4"/>
    <mergeCell ref="O2:P2"/>
    <mergeCell ref="L5:M5"/>
    <mergeCell ref="L6:M6"/>
    <mergeCell ref="V3:V4"/>
    <mergeCell ref="O3:O4"/>
    <mergeCell ref="B3:C4"/>
    <mergeCell ref="J3:J4"/>
    <mergeCell ref="G3:G4"/>
    <mergeCell ref="D3:D4"/>
    <mergeCell ref="E3:E4"/>
    <mergeCell ref="W3:W4"/>
    <mergeCell ref="H3:I3"/>
    <mergeCell ref="R2:X2"/>
    <mergeCell ref="B2:M2"/>
    <mergeCell ref="Y2:AA2"/>
    <mergeCell ref="Y3:Y4"/>
    <mergeCell ref="Z3:Z4"/>
    <mergeCell ref="AA3:AA4"/>
    <mergeCell ref="R3:R4"/>
    <mergeCell ref="U3:U4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A28"/>
  <sheetViews>
    <sheetView zoomScalePageLayoutView="0" workbookViewId="0" topLeftCell="A1">
      <selection activeCell="K5" sqref="K5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11.140625" style="0" customWidth="1"/>
    <col min="10" max="10" width="8.8515625" style="0" customWidth="1"/>
    <col min="11" max="11" width="8.8515625" style="43" customWidth="1"/>
    <col min="12" max="12" width="6.421875" style="0" customWidth="1"/>
    <col min="13" max="13" width="7.421875" style="0" customWidth="1"/>
    <col min="14" max="14" width="2.00390625" style="0" customWidth="1"/>
    <col min="15" max="15" width="8.8515625" style="0" customWidth="1"/>
    <col min="16" max="16" width="8.8515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140625" style="43" customWidth="1"/>
    <col min="21" max="23" width="8.421875" style="43" customWidth="1"/>
    <col min="24" max="24" width="8.8515625" style="43" customWidth="1"/>
  </cols>
  <sheetData>
    <row r="1" ht="8.25" customHeight="1"/>
    <row r="2" spans="2:27" ht="15.75">
      <c r="B2" s="506" t="s">
        <v>909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201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" customHeight="1">
      <c r="B8" s="445" t="s">
        <v>28</v>
      </c>
      <c r="C8" s="446"/>
      <c r="D8" s="436" t="s">
        <v>137</v>
      </c>
      <c r="E8" s="436" t="s">
        <v>17</v>
      </c>
      <c r="F8" s="9" t="s">
        <v>21</v>
      </c>
      <c r="G8" s="9"/>
      <c r="H8" s="9"/>
      <c r="I8" s="9"/>
      <c r="J8" s="53">
        <v>4</v>
      </c>
      <c r="K8" s="10">
        <f aca="true" t="shared" si="0" ref="K8:K15">AA8</f>
        <v>80</v>
      </c>
      <c r="L8" s="449" t="s">
        <v>81</v>
      </c>
      <c r="M8" s="450"/>
      <c r="O8" s="60">
        <v>0</v>
      </c>
      <c r="P8" s="327">
        <f>O8*K8</f>
        <v>0</v>
      </c>
      <c r="R8" s="322">
        <v>10</v>
      </c>
      <c r="S8" s="322">
        <v>5</v>
      </c>
      <c r="T8" s="322">
        <v>5</v>
      </c>
      <c r="U8" s="322"/>
      <c r="V8" s="322"/>
      <c r="W8" s="322"/>
      <c r="X8" s="322">
        <f aca="true" t="shared" si="1" ref="X8:X15">SUM(R8:W8)</f>
        <v>20</v>
      </c>
      <c r="Y8" s="371">
        <f aca="true" t="shared" si="2" ref="Y8:Y15">X8*J8</f>
        <v>80</v>
      </c>
      <c r="Z8" s="371">
        <v>0</v>
      </c>
      <c r="AA8" s="371">
        <f aca="true" t="shared" si="3" ref="AA8:AA15">Y8+Z8</f>
        <v>80</v>
      </c>
    </row>
    <row r="9" spans="2:27" ht="12.75">
      <c r="B9" s="458"/>
      <c r="C9" s="459"/>
      <c r="D9" s="437"/>
      <c r="E9" s="480"/>
      <c r="F9" s="9" t="s">
        <v>20</v>
      </c>
      <c r="G9" s="9"/>
      <c r="H9" s="9"/>
      <c r="I9" s="9"/>
      <c r="J9" s="53">
        <v>4</v>
      </c>
      <c r="K9" s="10">
        <f t="shared" si="0"/>
        <v>60</v>
      </c>
      <c r="L9" s="581"/>
      <c r="M9" s="582"/>
      <c r="O9" s="60">
        <v>0</v>
      </c>
      <c r="P9" s="327">
        <f>O9*K9</f>
        <v>0</v>
      </c>
      <c r="R9" s="322">
        <v>10</v>
      </c>
      <c r="S9" s="322">
        <v>5</v>
      </c>
      <c r="T9" s="322"/>
      <c r="U9" s="322"/>
      <c r="V9" s="322"/>
      <c r="W9" s="322"/>
      <c r="X9" s="322">
        <f t="shared" si="1"/>
        <v>15</v>
      </c>
      <c r="Y9" s="371">
        <f t="shared" si="2"/>
        <v>60</v>
      </c>
      <c r="Z9" s="371">
        <v>0</v>
      </c>
      <c r="AA9" s="371">
        <f t="shared" si="3"/>
        <v>60</v>
      </c>
    </row>
    <row r="10" spans="2:27" ht="12.75">
      <c r="B10" s="458"/>
      <c r="C10" s="459"/>
      <c r="D10" s="437"/>
      <c r="E10" s="436" t="s">
        <v>16</v>
      </c>
      <c r="F10" s="9" t="s">
        <v>21</v>
      </c>
      <c r="G10" s="9"/>
      <c r="H10" s="9"/>
      <c r="I10" s="9"/>
      <c r="J10" s="53">
        <v>4</v>
      </c>
      <c r="K10" s="10">
        <f t="shared" si="0"/>
        <v>68</v>
      </c>
      <c r="L10" s="581"/>
      <c r="M10" s="582"/>
      <c r="O10" s="60">
        <v>0</v>
      </c>
      <c r="P10" s="327">
        <f>O10*K10</f>
        <v>0</v>
      </c>
      <c r="R10" s="322">
        <v>10</v>
      </c>
      <c r="S10" s="322">
        <v>2</v>
      </c>
      <c r="T10" s="322">
        <v>5</v>
      </c>
      <c r="U10" s="322"/>
      <c r="V10" s="322"/>
      <c r="W10" s="322"/>
      <c r="X10" s="322">
        <f t="shared" si="1"/>
        <v>17</v>
      </c>
      <c r="Y10" s="371">
        <f t="shared" si="2"/>
        <v>68</v>
      </c>
      <c r="Z10" s="371">
        <v>0</v>
      </c>
      <c r="AA10" s="371">
        <f t="shared" si="3"/>
        <v>68</v>
      </c>
    </row>
    <row r="11" spans="2:27" ht="12.75">
      <c r="B11" s="483"/>
      <c r="C11" s="484"/>
      <c r="D11" s="480"/>
      <c r="E11" s="480"/>
      <c r="F11" s="9" t="s">
        <v>20</v>
      </c>
      <c r="G11" s="9"/>
      <c r="H11" s="9"/>
      <c r="I11" s="9"/>
      <c r="J11" s="53">
        <v>4</v>
      </c>
      <c r="K11" s="10">
        <f t="shared" si="0"/>
        <v>48</v>
      </c>
      <c r="L11" s="451"/>
      <c r="M11" s="452"/>
      <c r="O11" s="60">
        <v>0</v>
      </c>
      <c r="P11" s="327">
        <f>O11*K11</f>
        <v>0</v>
      </c>
      <c r="R11" s="322">
        <v>10</v>
      </c>
      <c r="S11" s="322">
        <v>2</v>
      </c>
      <c r="T11" s="322"/>
      <c r="U11" s="322"/>
      <c r="V11" s="322"/>
      <c r="W11" s="322"/>
      <c r="X11" s="322">
        <f t="shared" si="1"/>
        <v>12</v>
      </c>
      <c r="Y11" s="371">
        <f t="shared" si="2"/>
        <v>48</v>
      </c>
      <c r="Z11" s="371">
        <v>0</v>
      </c>
      <c r="AA11" s="371">
        <f t="shared" si="3"/>
        <v>48</v>
      </c>
    </row>
    <row r="12" spans="2:27" ht="12.75">
      <c r="B12" s="445" t="s">
        <v>910</v>
      </c>
      <c r="C12" s="446"/>
      <c r="D12" s="9" t="s">
        <v>268</v>
      </c>
      <c r="E12" s="9" t="s">
        <v>16</v>
      </c>
      <c r="F12" s="9" t="s">
        <v>21</v>
      </c>
      <c r="G12" s="9"/>
      <c r="H12" s="9"/>
      <c r="I12" s="9"/>
      <c r="J12" s="53">
        <v>4</v>
      </c>
      <c r="K12" s="10">
        <f t="shared" si="0"/>
        <v>48</v>
      </c>
      <c r="L12" s="515" t="s">
        <v>78</v>
      </c>
      <c r="M12" s="531" t="s">
        <v>391</v>
      </c>
      <c r="O12" s="60">
        <v>0</v>
      </c>
      <c r="P12" s="327">
        <f>O12*K12</f>
        <v>0</v>
      </c>
      <c r="R12" s="322">
        <v>5</v>
      </c>
      <c r="S12" s="322">
        <v>2</v>
      </c>
      <c r="T12" s="322">
        <v>5</v>
      </c>
      <c r="U12" s="322"/>
      <c r="V12" s="322"/>
      <c r="W12" s="322"/>
      <c r="X12" s="322">
        <f t="shared" si="1"/>
        <v>12</v>
      </c>
      <c r="Y12" s="371">
        <f t="shared" si="2"/>
        <v>48</v>
      </c>
      <c r="Z12" s="371">
        <v>0</v>
      </c>
      <c r="AA12" s="371">
        <f t="shared" si="3"/>
        <v>48</v>
      </c>
    </row>
    <row r="13" spans="2:27" ht="12.75">
      <c r="B13" s="483"/>
      <c r="C13" s="484"/>
      <c r="D13" s="71" t="s">
        <v>23</v>
      </c>
      <c r="E13" s="9" t="s">
        <v>16</v>
      </c>
      <c r="F13" s="9" t="s">
        <v>21</v>
      </c>
      <c r="G13" s="9"/>
      <c r="H13" s="9"/>
      <c r="I13" s="9"/>
      <c r="J13" s="53">
        <v>4</v>
      </c>
      <c r="K13" s="10">
        <f t="shared" si="0"/>
        <v>68</v>
      </c>
      <c r="L13" s="517"/>
      <c r="M13" s="533"/>
      <c r="O13" s="60"/>
      <c r="P13" s="327"/>
      <c r="R13" s="322">
        <v>10</v>
      </c>
      <c r="S13" s="322">
        <v>2</v>
      </c>
      <c r="T13" s="322">
        <v>5</v>
      </c>
      <c r="U13" s="322"/>
      <c r="V13" s="322"/>
      <c r="W13" s="322"/>
      <c r="X13" s="322">
        <f t="shared" si="1"/>
        <v>17</v>
      </c>
      <c r="Y13" s="371">
        <f t="shared" si="2"/>
        <v>68</v>
      </c>
      <c r="Z13" s="371">
        <v>0</v>
      </c>
      <c r="AA13" s="371">
        <f t="shared" si="3"/>
        <v>68</v>
      </c>
    </row>
    <row r="14" spans="2:27" ht="12.75">
      <c r="B14" s="445" t="s">
        <v>911</v>
      </c>
      <c r="C14" s="446"/>
      <c r="D14" s="9" t="s">
        <v>268</v>
      </c>
      <c r="E14" s="9" t="s">
        <v>16</v>
      </c>
      <c r="F14" s="9" t="s">
        <v>20</v>
      </c>
      <c r="G14" s="71" t="s">
        <v>173</v>
      </c>
      <c r="H14" s="9"/>
      <c r="I14" s="9"/>
      <c r="J14" s="53">
        <v>4</v>
      </c>
      <c r="K14" s="10">
        <f t="shared" si="0"/>
        <v>40</v>
      </c>
      <c r="L14" s="515" t="s">
        <v>912</v>
      </c>
      <c r="M14" s="533"/>
      <c r="O14" s="60">
        <v>0</v>
      </c>
      <c r="P14" s="327">
        <f>O14*K14</f>
        <v>0</v>
      </c>
      <c r="R14" s="322">
        <v>5</v>
      </c>
      <c r="S14" s="322">
        <v>2</v>
      </c>
      <c r="T14" s="322"/>
      <c r="U14" s="322">
        <v>3</v>
      </c>
      <c r="V14" s="322"/>
      <c r="W14" s="322"/>
      <c r="X14" s="322">
        <f t="shared" si="1"/>
        <v>10</v>
      </c>
      <c r="Y14" s="371">
        <f t="shared" si="2"/>
        <v>40</v>
      </c>
      <c r="Z14" s="371">
        <v>0</v>
      </c>
      <c r="AA14" s="371">
        <f t="shared" si="3"/>
        <v>40</v>
      </c>
    </row>
    <row r="15" spans="2:27" ht="12.75">
      <c r="B15" s="458"/>
      <c r="C15" s="459"/>
      <c r="D15" s="74" t="s">
        <v>23</v>
      </c>
      <c r="E15" s="9" t="s">
        <v>16</v>
      </c>
      <c r="F15" s="9" t="s">
        <v>20</v>
      </c>
      <c r="G15" s="71" t="s">
        <v>173</v>
      </c>
      <c r="H15" s="9"/>
      <c r="I15" s="9"/>
      <c r="J15" s="53">
        <v>4</v>
      </c>
      <c r="K15" s="10">
        <f t="shared" si="0"/>
        <v>60</v>
      </c>
      <c r="L15" s="517"/>
      <c r="M15" s="535"/>
      <c r="O15" s="60"/>
      <c r="P15" s="327"/>
      <c r="R15" s="44">
        <v>10</v>
      </c>
      <c r="S15" s="322">
        <v>2</v>
      </c>
      <c r="T15" s="322"/>
      <c r="U15" s="45">
        <v>3</v>
      </c>
      <c r="V15" s="45"/>
      <c r="W15" s="45"/>
      <c r="X15" s="322">
        <f t="shared" si="1"/>
        <v>15</v>
      </c>
      <c r="Y15" s="371">
        <f t="shared" si="2"/>
        <v>60</v>
      </c>
      <c r="Z15" s="371">
        <v>0</v>
      </c>
      <c r="AA15" s="371">
        <f t="shared" si="3"/>
        <v>60</v>
      </c>
    </row>
    <row r="16" spans="2:27" ht="12.75">
      <c r="B16" s="102" t="s">
        <v>273</v>
      </c>
      <c r="C16" s="107"/>
      <c r="D16" s="110"/>
      <c r="E16" s="110"/>
      <c r="F16" s="110"/>
      <c r="G16" s="110"/>
      <c r="H16" s="110"/>
      <c r="I16" s="110"/>
      <c r="J16" s="111"/>
      <c r="K16" s="168"/>
      <c r="L16" s="168"/>
      <c r="M16" s="202"/>
      <c r="O16" s="60">
        <v>0</v>
      </c>
      <c r="P16" s="327">
        <f>O16*K16</f>
        <v>0</v>
      </c>
      <c r="R16" s="323"/>
      <c r="S16" s="324"/>
      <c r="T16" s="324"/>
      <c r="U16" s="324"/>
      <c r="V16" s="324"/>
      <c r="W16" s="324"/>
      <c r="X16" s="325"/>
      <c r="Y16" s="378"/>
      <c r="Z16" s="373"/>
      <c r="AA16" s="374"/>
    </row>
    <row r="17" spans="2:27" ht="12" customHeight="1">
      <c r="B17" s="445" t="s">
        <v>117</v>
      </c>
      <c r="C17" s="446"/>
      <c r="D17" s="498" t="s">
        <v>44</v>
      </c>
      <c r="E17" s="53" t="s">
        <v>16</v>
      </c>
      <c r="F17" s="9" t="s">
        <v>20</v>
      </c>
      <c r="G17" s="71" t="s">
        <v>173</v>
      </c>
      <c r="H17" s="9"/>
      <c r="I17" s="9"/>
      <c r="J17" s="53">
        <v>4</v>
      </c>
      <c r="K17" s="10">
        <f>AA17</f>
        <v>40</v>
      </c>
      <c r="L17" s="530" t="s">
        <v>93</v>
      </c>
      <c r="M17" s="531"/>
      <c r="O17" s="60">
        <v>0</v>
      </c>
      <c r="P17" s="327">
        <f>O17*K17</f>
        <v>0</v>
      </c>
      <c r="R17" s="322">
        <v>5</v>
      </c>
      <c r="S17" s="322">
        <v>2</v>
      </c>
      <c r="T17" s="322"/>
      <c r="U17" s="322">
        <v>3</v>
      </c>
      <c r="V17" s="322"/>
      <c r="W17" s="322"/>
      <c r="X17" s="322">
        <f>SUM(R17:W17)</f>
        <v>10</v>
      </c>
      <c r="Y17" s="371">
        <f>X17*J17</f>
        <v>40</v>
      </c>
      <c r="Z17" s="371">
        <v>0</v>
      </c>
      <c r="AA17" s="371">
        <f>Y17+Z17</f>
        <v>40</v>
      </c>
    </row>
    <row r="18" spans="2:27" ht="12.75">
      <c r="B18" s="483"/>
      <c r="C18" s="484"/>
      <c r="D18" s="480"/>
      <c r="E18" s="9" t="s">
        <v>49</v>
      </c>
      <c r="F18" s="9" t="s">
        <v>20</v>
      </c>
      <c r="G18" s="71" t="s">
        <v>173</v>
      </c>
      <c r="H18" s="9"/>
      <c r="I18" s="9"/>
      <c r="J18" s="53">
        <v>4</v>
      </c>
      <c r="K18" s="10">
        <f>AA18</f>
        <v>32</v>
      </c>
      <c r="L18" s="534"/>
      <c r="M18" s="535"/>
      <c r="O18" s="60">
        <v>0</v>
      </c>
      <c r="P18" s="327">
        <f>O18*K18</f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>SUM(R18:W18)</f>
        <v>8</v>
      </c>
      <c r="Y18" s="371">
        <f>X18*J18</f>
        <v>32</v>
      </c>
      <c r="Z18" s="371">
        <v>0</v>
      </c>
      <c r="AA18" s="371">
        <f>Y18+Z18</f>
        <v>32</v>
      </c>
    </row>
    <row r="19" spans="2:27" ht="12.75">
      <c r="B19" s="453" t="s">
        <v>519</v>
      </c>
      <c r="C19" s="454"/>
      <c r="D19" s="9" t="s">
        <v>125</v>
      </c>
      <c r="E19" s="7"/>
      <c r="F19" s="7"/>
      <c r="G19" s="7"/>
      <c r="H19" s="7"/>
      <c r="I19" s="7"/>
      <c r="J19" s="10">
        <v>1</v>
      </c>
      <c r="K19" s="10">
        <f>AA19</f>
        <v>5</v>
      </c>
      <c r="L19" s="666" t="s">
        <v>93</v>
      </c>
      <c r="M19" s="637"/>
      <c r="O19" s="60">
        <v>0</v>
      </c>
      <c r="P19" s="327">
        <f>O19*K19</f>
        <v>0</v>
      </c>
      <c r="R19" s="322">
        <v>5</v>
      </c>
      <c r="S19" s="322"/>
      <c r="T19" s="322"/>
      <c r="U19" s="322"/>
      <c r="V19" s="322"/>
      <c r="W19" s="322"/>
      <c r="X19" s="322">
        <f>SUM(R19:W19)</f>
        <v>5</v>
      </c>
      <c r="Y19" s="371">
        <f>X19*J19</f>
        <v>5</v>
      </c>
      <c r="Z19" s="371">
        <v>0</v>
      </c>
      <c r="AA19" s="371">
        <f>Y19+Z19</f>
        <v>5</v>
      </c>
    </row>
    <row r="20" spans="2:27" ht="12.75">
      <c r="B20" s="52" t="s">
        <v>56</v>
      </c>
      <c r="C20" s="9" t="s">
        <v>913</v>
      </c>
      <c r="D20" s="9" t="s">
        <v>125</v>
      </c>
      <c r="E20" s="7"/>
      <c r="F20" s="7"/>
      <c r="G20" s="7"/>
      <c r="H20" s="7"/>
      <c r="I20" s="7"/>
      <c r="J20" s="10">
        <v>1</v>
      </c>
      <c r="K20" s="10">
        <f>AA20</f>
        <v>5</v>
      </c>
      <c r="L20" s="636" t="s">
        <v>245</v>
      </c>
      <c r="M20" s="637"/>
      <c r="O20" s="60">
        <v>0</v>
      </c>
      <c r="P20" s="327">
        <f>O20*K20</f>
        <v>0</v>
      </c>
      <c r="R20" s="322">
        <v>5</v>
      </c>
      <c r="S20" s="322"/>
      <c r="T20" s="322"/>
      <c r="U20" s="322"/>
      <c r="V20" s="322"/>
      <c r="W20" s="322"/>
      <c r="X20" s="322">
        <f>SUM(R20:W20)</f>
        <v>5</v>
      </c>
      <c r="Y20" s="371">
        <f>X20*J20</f>
        <v>5</v>
      </c>
      <c r="Z20" s="371">
        <v>0</v>
      </c>
      <c r="AA20" s="371">
        <f>Y20+Z20</f>
        <v>5</v>
      </c>
    </row>
    <row r="21" spans="2:13" ht="12.75">
      <c r="B21" s="102" t="s">
        <v>72</v>
      </c>
      <c r="C21" s="103"/>
      <c r="D21" s="103"/>
      <c r="E21" s="103"/>
      <c r="F21" s="103"/>
      <c r="G21" s="103"/>
      <c r="H21" s="103"/>
      <c r="I21" s="103"/>
      <c r="J21" s="103"/>
      <c r="K21" s="111"/>
      <c r="L21" s="103"/>
      <c r="M21" s="203"/>
    </row>
    <row r="22" spans="2:16" ht="12.75">
      <c r="B22" s="21" t="s">
        <v>914</v>
      </c>
      <c r="C22" s="22"/>
      <c r="D22" s="22"/>
      <c r="E22" s="22"/>
      <c r="F22" s="22"/>
      <c r="G22" s="22"/>
      <c r="H22" s="22"/>
      <c r="I22" s="22"/>
      <c r="J22" s="22"/>
      <c r="K22" s="336"/>
      <c r="L22" s="22"/>
      <c r="M22" s="23"/>
      <c r="O22" s="200">
        <f>SUM(O5:O21)</f>
        <v>1</v>
      </c>
      <c r="P22" s="332">
        <f>SUM(P5:P21)</f>
        <v>0</v>
      </c>
    </row>
    <row r="23" spans="2:13" ht="12.75">
      <c r="B23" s="21" t="s">
        <v>106</v>
      </c>
      <c r="C23" s="22"/>
      <c r="D23" s="22"/>
      <c r="E23" s="22"/>
      <c r="F23" s="22"/>
      <c r="G23" s="22"/>
      <c r="H23" s="22"/>
      <c r="I23" s="22"/>
      <c r="J23" s="22"/>
      <c r="K23" s="336"/>
      <c r="L23" s="22"/>
      <c r="M23" s="23"/>
    </row>
    <row r="24" spans="2:13" ht="12.75">
      <c r="B24" s="21" t="s">
        <v>915</v>
      </c>
      <c r="C24" s="22"/>
      <c r="D24" s="22"/>
      <c r="E24" s="22"/>
      <c r="F24" s="22"/>
      <c r="G24" s="22"/>
      <c r="H24" s="22"/>
      <c r="I24" s="22"/>
      <c r="J24" s="22"/>
      <c r="K24" s="336"/>
      <c r="L24" s="22"/>
      <c r="M24" s="23"/>
    </row>
    <row r="25" spans="2:13" ht="12.75">
      <c r="B25" s="21" t="s">
        <v>889</v>
      </c>
      <c r="C25" s="22"/>
      <c r="D25" s="22"/>
      <c r="E25" s="22"/>
      <c r="F25" s="22"/>
      <c r="G25" s="22"/>
      <c r="H25" s="22"/>
      <c r="I25" s="22"/>
      <c r="J25" s="22"/>
      <c r="K25" s="336"/>
      <c r="L25" s="22"/>
      <c r="M25" s="23"/>
    </row>
    <row r="26" spans="2:13" ht="12.75">
      <c r="B26" s="21" t="s">
        <v>916</v>
      </c>
      <c r="C26" s="22"/>
      <c r="D26" s="22"/>
      <c r="E26" s="22"/>
      <c r="F26" s="22"/>
      <c r="G26" s="22"/>
      <c r="H26" s="22"/>
      <c r="I26" s="22"/>
      <c r="J26" s="22"/>
      <c r="K26" s="336"/>
      <c r="L26" s="22"/>
      <c r="M26" s="23"/>
    </row>
    <row r="27" spans="2:13" ht="12.75">
      <c r="B27" s="21" t="s">
        <v>893</v>
      </c>
      <c r="C27" s="22"/>
      <c r="D27" s="22"/>
      <c r="E27" s="22"/>
      <c r="F27" s="22"/>
      <c r="G27" s="22"/>
      <c r="H27" s="22"/>
      <c r="I27" s="22"/>
      <c r="J27" s="22"/>
      <c r="K27" s="336"/>
      <c r="L27" s="22"/>
      <c r="M27" s="23"/>
    </row>
    <row r="28" spans="2:13" ht="12.75">
      <c r="B28" s="24" t="s">
        <v>917</v>
      </c>
      <c r="C28" s="25"/>
      <c r="D28" s="25"/>
      <c r="E28" s="25"/>
      <c r="F28" s="25"/>
      <c r="G28" s="25"/>
      <c r="H28" s="25"/>
      <c r="I28" s="25"/>
      <c r="J28" s="25"/>
      <c r="K28" s="337"/>
      <c r="L28" s="25"/>
      <c r="M28" s="26"/>
    </row>
    <row r="29" ht="10.5" customHeight="1"/>
    <row r="36" ht="12" customHeight="1"/>
    <row r="39" ht="12" customHeight="1"/>
  </sheetData>
  <sheetProtection/>
  <mergeCells count="45">
    <mergeCell ref="B19:C19"/>
    <mergeCell ref="L19:M19"/>
    <mergeCell ref="B12:C13"/>
    <mergeCell ref="B14:C15"/>
    <mergeCell ref="L14:L15"/>
    <mergeCell ref="M12:M15"/>
    <mergeCell ref="L12:L13"/>
    <mergeCell ref="L17:M18"/>
    <mergeCell ref="B5:C5"/>
    <mergeCell ref="L5:M5"/>
    <mergeCell ref="L20:M20"/>
    <mergeCell ref="B17:C18"/>
    <mergeCell ref="D17:D18"/>
    <mergeCell ref="B8:C11"/>
    <mergeCell ref="D8:D11"/>
    <mergeCell ref="E8:E9"/>
    <mergeCell ref="L8:M11"/>
    <mergeCell ref="E10:E11"/>
    <mergeCell ref="L3:M4"/>
    <mergeCell ref="R3:R4"/>
    <mergeCell ref="S3:S4"/>
    <mergeCell ref="T3:T4"/>
    <mergeCell ref="U3:U4"/>
    <mergeCell ref="O3:O4"/>
    <mergeCell ref="P3:P4"/>
    <mergeCell ref="F3:F4"/>
    <mergeCell ref="G3:G4"/>
    <mergeCell ref="H3:I3"/>
    <mergeCell ref="V3:V4"/>
    <mergeCell ref="X3:X4"/>
    <mergeCell ref="B2:M2"/>
    <mergeCell ref="R2:X2"/>
    <mergeCell ref="B3:C4"/>
    <mergeCell ref="J3:J4"/>
    <mergeCell ref="K3:K4"/>
    <mergeCell ref="Y2:AA2"/>
    <mergeCell ref="Y3:Y4"/>
    <mergeCell ref="Z3:Z4"/>
    <mergeCell ref="AA3:AA4"/>
    <mergeCell ref="W3:W4"/>
    <mergeCell ref="B6:C6"/>
    <mergeCell ref="L6:M6"/>
    <mergeCell ref="O2:P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A3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7.57421875" style="0" customWidth="1"/>
    <col min="13" max="13" width="7.8515625" style="0" customWidth="1"/>
    <col min="14" max="14" width="2.421875" style="0" customWidth="1"/>
    <col min="15" max="15" width="8.8515625" style="0" customWidth="1"/>
    <col min="16" max="16" width="8.8515625" style="43" customWidth="1"/>
    <col min="17" max="17" width="3.8515625" style="43" customWidth="1"/>
    <col min="18" max="18" width="8.140625" style="43" customWidth="1"/>
    <col min="19" max="19" width="8.421875" style="43" customWidth="1"/>
    <col min="20" max="20" width="7.8515625" style="43" customWidth="1"/>
    <col min="21" max="23" width="8.421875" style="43" customWidth="1"/>
    <col min="24" max="24" width="7.57421875" style="43" customWidth="1"/>
  </cols>
  <sheetData>
    <row r="1" ht="6.75" customHeight="1"/>
    <row r="2" spans="2:27" ht="15.75">
      <c r="B2" s="506" t="s">
        <v>813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 customHeight="1">
      <c r="B8" s="526" t="s">
        <v>27</v>
      </c>
      <c r="C8" s="583"/>
      <c r="D8" s="53" t="s">
        <v>224</v>
      </c>
      <c r="E8" s="53" t="s">
        <v>225</v>
      </c>
      <c r="F8" s="9" t="s">
        <v>21</v>
      </c>
      <c r="G8" s="53"/>
      <c r="H8" s="53" t="s">
        <v>172</v>
      </c>
      <c r="I8" s="53"/>
      <c r="J8" s="53">
        <v>4</v>
      </c>
      <c r="K8" s="10">
        <f aca="true" t="shared" si="0" ref="K8:K13">AA8</f>
        <v>112</v>
      </c>
      <c r="L8" s="670" t="s">
        <v>221</v>
      </c>
      <c r="M8" s="671"/>
      <c r="O8" s="60">
        <v>0</v>
      </c>
      <c r="P8" s="327">
        <f aca="true" t="shared" si="1" ref="P8:P17">O8*K8</f>
        <v>0</v>
      </c>
      <c r="R8" s="322">
        <v>10</v>
      </c>
      <c r="S8" s="322">
        <v>10</v>
      </c>
      <c r="T8" s="322">
        <v>5</v>
      </c>
      <c r="U8" s="322"/>
      <c r="V8" s="322">
        <v>3</v>
      </c>
      <c r="W8" s="322"/>
      <c r="X8" s="322">
        <f aca="true" t="shared" si="2" ref="X8:X13">SUM(R8:W8)</f>
        <v>28</v>
      </c>
      <c r="Y8" s="371">
        <f aca="true" t="shared" si="3" ref="Y8:Y13">X8*J8</f>
        <v>112</v>
      </c>
      <c r="Z8" s="371">
        <v>0</v>
      </c>
      <c r="AA8" s="371">
        <f aca="true" t="shared" si="4" ref="AA8:AA13">Y8+Z8</f>
        <v>112</v>
      </c>
    </row>
    <row r="9" spans="2:27" ht="12.75">
      <c r="B9" s="526" t="s">
        <v>640</v>
      </c>
      <c r="C9" s="583"/>
      <c r="D9" s="71" t="s">
        <v>194</v>
      </c>
      <c r="E9" s="71" t="s">
        <v>49</v>
      </c>
      <c r="F9" s="71" t="s">
        <v>20</v>
      </c>
      <c r="G9" s="71" t="s">
        <v>63</v>
      </c>
      <c r="H9" s="1"/>
      <c r="I9" s="57"/>
      <c r="J9" s="42">
        <v>4</v>
      </c>
      <c r="K9" s="10">
        <f t="shared" si="0"/>
        <v>52</v>
      </c>
      <c r="L9" s="670" t="s">
        <v>334</v>
      </c>
      <c r="M9" s="671"/>
      <c r="O9" s="60">
        <v>0</v>
      </c>
      <c r="P9" s="327">
        <f t="shared" si="1"/>
        <v>0</v>
      </c>
      <c r="R9" s="322">
        <v>10</v>
      </c>
      <c r="S9" s="322"/>
      <c r="T9" s="322"/>
      <c r="U9" s="322">
        <v>3</v>
      </c>
      <c r="V9" s="322"/>
      <c r="W9" s="322"/>
      <c r="X9" s="322">
        <f t="shared" si="2"/>
        <v>13</v>
      </c>
      <c r="Y9" s="371">
        <f t="shared" si="3"/>
        <v>52</v>
      </c>
      <c r="Z9" s="371">
        <v>0</v>
      </c>
      <c r="AA9" s="371">
        <f t="shared" si="4"/>
        <v>52</v>
      </c>
    </row>
    <row r="10" spans="2:27" ht="12.75">
      <c r="B10" s="599" t="s">
        <v>115</v>
      </c>
      <c r="C10" s="600"/>
      <c r="D10" s="498" t="s">
        <v>43</v>
      </c>
      <c r="E10" s="498" t="s">
        <v>16</v>
      </c>
      <c r="F10" s="498" t="s">
        <v>20</v>
      </c>
      <c r="G10" s="74" t="s">
        <v>173</v>
      </c>
      <c r="H10" s="57"/>
      <c r="I10" s="57"/>
      <c r="J10" s="42">
        <v>4</v>
      </c>
      <c r="K10" s="10">
        <f t="shared" si="0"/>
        <v>40</v>
      </c>
      <c r="L10" s="449" t="s">
        <v>641</v>
      </c>
      <c r="M10" s="450"/>
      <c r="O10" s="60">
        <v>0</v>
      </c>
      <c r="P10" s="327">
        <f t="shared" si="1"/>
        <v>0</v>
      </c>
      <c r="R10" s="322">
        <v>5</v>
      </c>
      <c r="S10" s="322">
        <v>2</v>
      </c>
      <c r="T10" s="322"/>
      <c r="U10" s="322">
        <v>3</v>
      </c>
      <c r="V10" s="322"/>
      <c r="W10" s="322"/>
      <c r="X10" s="322">
        <f t="shared" si="2"/>
        <v>10</v>
      </c>
      <c r="Y10" s="371">
        <f t="shared" si="3"/>
        <v>40</v>
      </c>
      <c r="Z10" s="371">
        <v>0</v>
      </c>
      <c r="AA10" s="371">
        <f t="shared" si="4"/>
        <v>40</v>
      </c>
    </row>
    <row r="11" spans="2:27" ht="12.75">
      <c r="B11" s="613"/>
      <c r="C11" s="667"/>
      <c r="D11" s="503"/>
      <c r="E11" s="503"/>
      <c r="F11" s="503"/>
      <c r="G11" s="74"/>
      <c r="H11" s="57"/>
      <c r="I11" s="57"/>
      <c r="J11" s="42">
        <v>4</v>
      </c>
      <c r="K11" s="10">
        <f>AA11</f>
        <v>28</v>
      </c>
      <c r="L11" s="451"/>
      <c r="M11" s="452"/>
      <c r="O11" s="60">
        <v>0</v>
      </c>
      <c r="P11" s="327">
        <f>O11*K11</f>
        <v>0</v>
      </c>
      <c r="R11" s="322">
        <v>5</v>
      </c>
      <c r="S11" s="322">
        <v>2</v>
      </c>
      <c r="T11" s="322"/>
      <c r="U11" s="322"/>
      <c r="V11" s="322"/>
      <c r="W11" s="322"/>
      <c r="X11" s="322">
        <f t="shared" si="2"/>
        <v>7</v>
      </c>
      <c r="Y11" s="371">
        <f t="shared" si="3"/>
        <v>28</v>
      </c>
      <c r="Z11" s="371">
        <v>0</v>
      </c>
      <c r="AA11" s="371">
        <f>Y11+Z11</f>
        <v>28</v>
      </c>
    </row>
    <row r="12" spans="2:27" ht="12.75">
      <c r="B12" s="599" t="s">
        <v>135</v>
      </c>
      <c r="C12" s="600"/>
      <c r="D12" s="71" t="s">
        <v>953</v>
      </c>
      <c r="E12" s="71" t="s">
        <v>49</v>
      </c>
      <c r="F12" s="71" t="s">
        <v>20</v>
      </c>
      <c r="G12" s="71" t="s">
        <v>63</v>
      </c>
      <c r="H12" s="1"/>
      <c r="I12" s="1"/>
      <c r="J12" s="42">
        <v>4</v>
      </c>
      <c r="K12" s="10">
        <f t="shared" si="0"/>
        <v>32</v>
      </c>
      <c r="L12" s="449" t="s">
        <v>482</v>
      </c>
      <c r="M12" s="450"/>
      <c r="O12" s="60">
        <v>0</v>
      </c>
      <c r="P12" s="327">
        <f t="shared" si="1"/>
        <v>0</v>
      </c>
      <c r="R12" s="322">
        <v>5</v>
      </c>
      <c r="S12" s="322"/>
      <c r="T12" s="322"/>
      <c r="U12" s="322">
        <v>3</v>
      </c>
      <c r="V12" s="322"/>
      <c r="W12" s="322"/>
      <c r="X12" s="322">
        <f t="shared" si="2"/>
        <v>8</v>
      </c>
      <c r="Y12" s="371">
        <f t="shared" si="3"/>
        <v>32</v>
      </c>
      <c r="Z12" s="371">
        <v>0</v>
      </c>
      <c r="AA12" s="371">
        <f t="shared" si="4"/>
        <v>32</v>
      </c>
    </row>
    <row r="13" spans="2:27" ht="12.75">
      <c r="B13" s="613"/>
      <c r="C13" s="667"/>
      <c r="D13" s="75" t="s">
        <v>44</v>
      </c>
      <c r="E13" s="71" t="s">
        <v>49</v>
      </c>
      <c r="F13" s="71" t="s">
        <v>20</v>
      </c>
      <c r="G13" s="71" t="s">
        <v>63</v>
      </c>
      <c r="H13" s="1"/>
      <c r="I13" s="1"/>
      <c r="J13" s="10">
        <v>4</v>
      </c>
      <c r="K13" s="10">
        <f t="shared" si="0"/>
        <v>32</v>
      </c>
      <c r="L13" s="451"/>
      <c r="M13" s="452"/>
      <c r="O13" s="60">
        <v>0</v>
      </c>
      <c r="P13" s="327">
        <f t="shared" si="1"/>
        <v>0</v>
      </c>
      <c r="R13" s="322">
        <v>5</v>
      </c>
      <c r="S13" s="322"/>
      <c r="T13" s="322"/>
      <c r="U13" s="322">
        <v>3</v>
      </c>
      <c r="V13" s="322"/>
      <c r="W13" s="322"/>
      <c r="X13" s="322">
        <f t="shared" si="2"/>
        <v>8</v>
      </c>
      <c r="Y13" s="371">
        <f t="shared" si="3"/>
        <v>32</v>
      </c>
      <c r="Z13" s="371">
        <v>0</v>
      </c>
      <c r="AA13" s="371">
        <f t="shared" si="4"/>
        <v>32</v>
      </c>
    </row>
    <row r="14" spans="2:27" ht="12.75">
      <c r="B14" s="15" t="s">
        <v>273</v>
      </c>
      <c r="C14" s="95"/>
      <c r="D14" s="16"/>
      <c r="E14" s="16"/>
      <c r="F14" s="16"/>
      <c r="G14" s="16"/>
      <c r="H14" s="16"/>
      <c r="I14" s="16"/>
      <c r="J14" s="17"/>
      <c r="K14" s="17"/>
      <c r="L14" s="17"/>
      <c r="M14" s="121"/>
      <c r="O14" s="60">
        <v>0</v>
      </c>
      <c r="P14" s="327">
        <f t="shared" si="1"/>
        <v>0</v>
      </c>
      <c r="R14" s="44"/>
      <c r="S14" s="45"/>
      <c r="T14" s="45"/>
      <c r="U14" s="45"/>
      <c r="V14" s="45"/>
      <c r="W14" s="45"/>
      <c r="X14" s="46"/>
      <c r="Y14" s="378"/>
      <c r="Z14" s="373"/>
      <c r="AA14" s="374"/>
    </row>
    <row r="15" spans="2:27" ht="12.75">
      <c r="B15" s="668" t="s">
        <v>136</v>
      </c>
      <c r="C15" s="669"/>
      <c r="D15" s="71" t="s">
        <v>44</v>
      </c>
      <c r="E15" s="54" t="s">
        <v>49</v>
      </c>
      <c r="F15" s="71" t="s">
        <v>20</v>
      </c>
      <c r="G15" s="72" t="s">
        <v>65</v>
      </c>
      <c r="H15" s="5"/>
      <c r="I15" s="5"/>
      <c r="J15" s="4">
        <v>4</v>
      </c>
      <c r="K15" s="10">
        <f>AA15</f>
        <v>32</v>
      </c>
      <c r="L15" s="423" t="s">
        <v>42</v>
      </c>
      <c r="M15" s="424"/>
      <c r="O15" s="60">
        <v>0</v>
      </c>
      <c r="P15" s="327">
        <f t="shared" si="1"/>
        <v>0</v>
      </c>
      <c r="R15" s="322">
        <v>5</v>
      </c>
      <c r="S15" s="322"/>
      <c r="T15" s="322"/>
      <c r="U15" s="322">
        <v>3</v>
      </c>
      <c r="V15" s="322"/>
      <c r="W15" s="322"/>
      <c r="X15" s="322">
        <f>SUM(R15:W15)</f>
        <v>8</v>
      </c>
      <c r="Y15" s="371">
        <f>X15*J15</f>
        <v>32</v>
      </c>
      <c r="Z15" s="371">
        <v>0</v>
      </c>
      <c r="AA15" s="371">
        <f>Y15+Z15</f>
        <v>32</v>
      </c>
    </row>
    <row r="16" spans="2:27" ht="12.75">
      <c r="B16" s="597" t="s">
        <v>642</v>
      </c>
      <c r="C16" s="598"/>
      <c r="D16" s="71" t="s">
        <v>1106</v>
      </c>
      <c r="E16" s="75" t="s">
        <v>49</v>
      </c>
      <c r="F16" s="75" t="s">
        <v>19</v>
      </c>
      <c r="G16" s="89"/>
      <c r="H16" s="89"/>
      <c r="I16" s="89"/>
      <c r="J16" s="70">
        <v>4</v>
      </c>
      <c r="K16" s="10">
        <f>AA16</f>
        <v>12</v>
      </c>
      <c r="L16" s="672" t="s">
        <v>42</v>
      </c>
      <c r="M16" s="673"/>
      <c r="O16" s="60">
        <v>0</v>
      </c>
      <c r="P16" s="327">
        <f t="shared" si="1"/>
        <v>0</v>
      </c>
      <c r="R16" s="322">
        <v>5</v>
      </c>
      <c r="S16" s="322"/>
      <c r="T16" s="322">
        <v>-2</v>
      </c>
      <c r="U16" s="322"/>
      <c r="V16" s="322"/>
      <c r="W16" s="322"/>
      <c r="X16" s="322">
        <f>SUM(R16:W16)</f>
        <v>3</v>
      </c>
      <c r="Y16" s="371">
        <f>X16*J16</f>
        <v>12</v>
      </c>
      <c r="Z16" s="371">
        <v>0</v>
      </c>
      <c r="AA16" s="371">
        <f>Y16+Z16</f>
        <v>12</v>
      </c>
    </row>
    <row r="17" spans="2:27" ht="12.75">
      <c r="B17" s="453" t="s">
        <v>56</v>
      </c>
      <c r="C17" s="454"/>
      <c r="D17" s="9" t="s">
        <v>125</v>
      </c>
      <c r="E17" s="7"/>
      <c r="F17" s="7"/>
      <c r="G17" s="7"/>
      <c r="H17" s="7"/>
      <c r="I17" s="7"/>
      <c r="J17" s="10">
        <v>1</v>
      </c>
      <c r="K17" s="10">
        <f>AA17</f>
        <v>5</v>
      </c>
      <c r="L17" s="636" t="s">
        <v>245</v>
      </c>
      <c r="M17" s="637"/>
      <c r="O17" s="60">
        <v>0</v>
      </c>
      <c r="P17" s="327">
        <f t="shared" si="1"/>
        <v>0</v>
      </c>
      <c r="R17" s="322">
        <v>5</v>
      </c>
      <c r="S17" s="322"/>
      <c r="T17" s="322"/>
      <c r="U17" s="322"/>
      <c r="V17" s="322"/>
      <c r="W17" s="322"/>
      <c r="X17" s="322">
        <f>SUM(R17:W17)</f>
        <v>5</v>
      </c>
      <c r="Y17" s="371">
        <f>X17*J17</f>
        <v>5</v>
      </c>
      <c r="Z17" s="371">
        <v>0</v>
      </c>
      <c r="AA17" s="371">
        <f>Y17+Z17</f>
        <v>5</v>
      </c>
    </row>
    <row r="18" spans="2:13" ht="12.75">
      <c r="B18" s="214"/>
      <c r="C18" s="214"/>
      <c r="D18" s="215"/>
      <c r="E18" s="31"/>
      <c r="F18" s="31"/>
      <c r="G18" s="31"/>
      <c r="H18" s="31"/>
      <c r="I18" s="31"/>
      <c r="J18" s="209"/>
      <c r="K18" s="64"/>
      <c r="L18" s="216"/>
      <c r="M18" s="216"/>
    </row>
    <row r="19" spans="2:16" ht="12.75">
      <c r="B19" s="214"/>
      <c r="C19" s="214"/>
      <c r="D19" s="215"/>
      <c r="E19" s="31"/>
      <c r="F19" s="31"/>
      <c r="G19" s="31"/>
      <c r="H19" s="31"/>
      <c r="I19" s="31"/>
      <c r="J19" s="209"/>
      <c r="K19" s="64"/>
      <c r="L19" s="216"/>
      <c r="M19" s="216"/>
      <c r="O19" s="200">
        <f>SUM(O5:O18)</f>
        <v>1</v>
      </c>
      <c r="P19" s="332">
        <f>SUM(P5:P18)</f>
        <v>0</v>
      </c>
    </row>
    <row r="21" spans="2:27" ht="15.75">
      <c r="B21" s="506" t="s">
        <v>100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8"/>
      <c r="R21" s="460" t="s">
        <v>119</v>
      </c>
      <c r="S21" s="460" t="s">
        <v>37</v>
      </c>
      <c r="T21" s="460" t="s">
        <v>38</v>
      </c>
      <c r="U21" s="626" t="s">
        <v>120</v>
      </c>
      <c r="V21" s="460" t="s">
        <v>1102</v>
      </c>
      <c r="W21" s="460" t="s">
        <v>1103</v>
      </c>
      <c r="X21" s="460" t="s">
        <v>121</v>
      </c>
      <c r="Y21" s="419" t="s">
        <v>1123</v>
      </c>
      <c r="Z21" s="419" t="s">
        <v>1124</v>
      </c>
      <c r="AA21" s="419" t="s">
        <v>1125</v>
      </c>
    </row>
    <row r="22" spans="2:27" ht="12.75">
      <c r="B22" s="76" t="s">
        <v>643</v>
      </c>
      <c r="C22" s="158"/>
      <c r="D22" s="16"/>
      <c r="E22" s="16"/>
      <c r="F22" s="16"/>
      <c r="G22" s="16"/>
      <c r="H22" s="16"/>
      <c r="I22" s="16"/>
      <c r="J22" s="17"/>
      <c r="K22" s="17"/>
      <c r="L22" s="17"/>
      <c r="M22" s="18"/>
      <c r="R22" s="461"/>
      <c r="S22" s="461"/>
      <c r="T22" s="461"/>
      <c r="U22" s="627"/>
      <c r="V22" s="461"/>
      <c r="W22" s="461"/>
      <c r="X22" s="461"/>
      <c r="Y22" s="420"/>
      <c r="Z22" s="420"/>
      <c r="AA22" s="420"/>
    </row>
    <row r="23" spans="2:27" ht="12.75">
      <c r="B23" s="599" t="s">
        <v>644</v>
      </c>
      <c r="C23" s="600"/>
      <c r="D23" s="498" t="s">
        <v>23</v>
      </c>
      <c r="E23" s="498" t="s">
        <v>16</v>
      </c>
      <c r="F23" s="71" t="s">
        <v>20</v>
      </c>
      <c r="G23" s="71"/>
      <c r="H23" s="9" t="s">
        <v>124</v>
      </c>
      <c r="I23" s="1"/>
      <c r="J23" s="4">
        <v>6</v>
      </c>
      <c r="K23" s="10">
        <f>AA23</f>
        <v>108</v>
      </c>
      <c r="L23" s="449" t="s">
        <v>60</v>
      </c>
      <c r="M23" s="450"/>
      <c r="O23" s="60">
        <v>0</v>
      </c>
      <c r="P23" s="327">
        <f>O23*K23</f>
        <v>0</v>
      </c>
      <c r="R23" s="322">
        <v>10</v>
      </c>
      <c r="S23" s="322">
        <v>2</v>
      </c>
      <c r="T23" s="322"/>
      <c r="U23" s="322">
        <v>3</v>
      </c>
      <c r="V23" s="322">
        <v>3</v>
      </c>
      <c r="W23" s="322"/>
      <c r="X23" s="322">
        <f>SUM(R23:W23)</f>
        <v>18</v>
      </c>
      <c r="Y23" s="371">
        <f>X23*J23</f>
        <v>108</v>
      </c>
      <c r="Z23" s="371">
        <v>0</v>
      </c>
      <c r="AA23" s="371">
        <f>Y23+Z23</f>
        <v>108</v>
      </c>
    </row>
    <row r="24" spans="2:27" ht="12.75">
      <c r="B24" s="613"/>
      <c r="C24" s="667"/>
      <c r="D24" s="503"/>
      <c r="E24" s="503"/>
      <c r="F24" s="71" t="s">
        <v>19</v>
      </c>
      <c r="G24" s="71"/>
      <c r="H24" s="9" t="s">
        <v>124</v>
      </c>
      <c r="I24" s="1"/>
      <c r="J24" s="4">
        <v>6</v>
      </c>
      <c r="K24" s="10">
        <f>AA24</f>
        <v>96</v>
      </c>
      <c r="L24" s="451"/>
      <c r="M24" s="452"/>
      <c r="O24" s="60">
        <v>0</v>
      </c>
      <c r="P24" s="327">
        <f>O24*K24</f>
        <v>0</v>
      </c>
      <c r="R24" s="322">
        <v>10</v>
      </c>
      <c r="S24" s="322">
        <v>2</v>
      </c>
      <c r="T24" s="322">
        <v>-2</v>
      </c>
      <c r="U24" s="322">
        <v>3</v>
      </c>
      <c r="V24" s="322">
        <v>3</v>
      </c>
      <c r="W24" s="322"/>
      <c r="X24" s="322">
        <f>SUM(R24:W24)</f>
        <v>16</v>
      </c>
      <c r="Y24" s="371">
        <f>X24*J24</f>
        <v>96</v>
      </c>
      <c r="Z24" s="371">
        <v>0</v>
      </c>
      <c r="AA24" s="371">
        <f>Y24+Z24</f>
        <v>96</v>
      </c>
    </row>
    <row r="25" spans="2:27" ht="12.75">
      <c r="B25" s="576" t="s">
        <v>436</v>
      </c>
      <c r="C25" s="577"/>
      <c r="D25" s="498" t="s">
        <v>23</v>
      </c>
      <c r="E25" s="498" t="s">
        <v>16</v>
      </c>
      <c r="F25" s="71" t="s">
        <v>20</v>
      </c>
      <c r="G25" s="9"/>
      <c r="H25" s="48" t="s">
        <v>48</v>
      </c>
      <c r="I25" s="1"/>
      <c r="J25" s="10">
        <v>4</v>
      </c>
      <c r="K25" s="10">
        <f>AA25</f>
        <v>72</v>
      </c>
      <c r="L25" s="449" t="s">
        <v>60</v>
      </c>
      <c r="M25" s="450"/>
      <c r="O25" s="60">
        <v>0</v>
      </c>
      <c r="P25" s="327">
        <f>O25*K25</f>
        <v>0</v>
      </c>
      <c r="R25" s="322">
        <v>10</v>
      </c>
      <c r="S25" s="322">
        <v>2</v>
      </c>
      <c r="T25" s="322"/>
      <c r="U25" s="322">
        <v>3</v>
      </c>
      <c r="V25" s="322">
        <v>3</v>
      </c>
      <c r="W25" s="322"/>
      <c r="X25" s="322">
        <f>SUM(R25:W25)</f>
        <v>18</v>
      </c>
      <c r="Y25" s="371">
        <f>X25*J25</f>
        <v>72</v>
      </c>
      <c r="Z25" s="371">
        <v>0</v>
      </c>
      <c r="AA25" s="371">
        <f>Y25+Z25</f>
        <v>72</v>
      </c>
    </row>
    <row r="26" spans="2:27" ht="12.75">
      <c r="B26" s="578"/>
      <c r="C26" s="579"/>
      <c r="D26" s="503"/>
      <c r="E26" s="503"/>
      <c r="F26" s="71" t="s">
        <v>19</v>
      </c>
      <c r="G26" s="9"/>
      <c r="H26" s="48" t="s">
        <v>48</v>
      </c>
      <c r="I26" s="1"/>
      <c r="J26" s="10">
        <v>4</v>
      </c>
      <c r="K26" s="10">
        <f>AA26</f>
        <v>64</v>
      </c>
      <c r="L26" s="451"/>
      <c r="M26" s="452"/>
      <c r="O26" s="60">
        <v>0</v>
      </c>
      <c r="P26" s="327">
        <f>O26*K26</f>
        <v>0</v>
      </c>
      <c r="R26" s="322">
        <v>10</v>
      </c>
      <c r="S26" s="322">
        <v>2</v>
      </c>
      <c r="T26" s="322">
        <v>-2</v>
      </c>
      <c r="U26" s="322">
        <v>3</v>
      </c>
      <c r="V26" s="322">
        <v>3</v>
      </c>
      <c r="W26" s="322"/>
      <c r="X26" s="322">
        <f>SUM(R26:W26)</f>
        <v>16</v>
      </c>
      <c r="Y26" s="371">
        <f>X26*J26</f>
        <v>64</v>
      </c>
      <c r="Z26" s="371">
        <v>0</v>
      </c>
      <c r="AA26" s="371">
        <f>Y26+Z26</f>
        <v>64</v>
      </c>
    </row>
    <row r="27" spans="2:13" ht="12.75">
      <c r="B27" s="35" t="s">
        <v>645</v>
      </c>
      <c r="C27" s="150"/>
      <c r="D27" s="36"/>
      <c r="E27" s="36"/>
      <c r="F27" s="36"/>
      <c r="G27" s="36"/>
      <c r="H27" s="36"/>
      <c r="I27" s="36"/>
      <c r="J27" s="36"/>
      <c r="K27" s="346"/>
      <c r="L27" s="36"/>
      <c r="M27" s="37"/>
    </row>
    <row r="28" spans="2:16" ht="12.75">
      <c r="B28" s="38" t="s">
        <v>646</v>
      </c>
      <c r="C28" s="106"/>
      <c r="D28" s="39"/>
      <c r="E28" s="39"/>
      <c r="F28" s="39"/>
      <c r="G28" s="39"/>
      <c r="H28" s="39"/>
      <c r="I28" s="39"/>
      <c r="J28" s="39"/>
      <c r="K28" s="329"/>
      <c r="L28" s="39"/>
      <c r="M28" s="40"/>
      <c r="O28" s="200">
        <f>SUM(O19:O27)</f>
        <v>1</v>
      </c>
      <c r="P28" s="332">
        <f>SUM(P19:P27)</f>
        <v>0</v>
      </c>
    </row>
    <row r="29" spans="2:13" ht="12.75">
      <c r="B29" s="76" t="s">
        <v>647</v>
      </c>
      <c r="C29" s="158"/>
      <c r="D29" s="16"/>
      <c r="E29" s="16"/>
      <c r="F29" s="16"/>
      <c r="G29" s="16"/>
      <c r="H29" s="16"/>
      <c r="I29" s="16"/>
      <c r="J29" s="17"/>
      <c r="K29" s="47"/>
      <c r="L29" s="47"/>
      <c r="M29" s="18"/>
    </row>
    <row r="30" spans="2:13" ht="12.75">
      <c r="B30" s="35" t="s">
        <v>545</v>
      </c>
      <c r="C30" s="150"/>
      <c r="D30" s="36"/>
      <c r="E30" s="36"/>
      <c r="F30" s="36"/>
      <c r="G30" s="36"/>
      <c r="H30" s="36"/>
      <c r="I30" s="36"/>
      <c r="J30" s="36"/>
      <c r="K30" s="346"/>
      <c r="L30" s="36"/>
      <c r="M30" s="37"/>
    </row>
    <row r="31" spans="2:13" ht="12.75">
      <c r="B31" s="34" t="s">
        <v>648</v>
      </c>
      <c r="C31" s="123"/>
      <c r="D31" s="31"/>
      <c r="E31" s="31"/>
      <c r="F31" s="31"/>
      <c r="G31" s="31"/>
      <c r="H31" s="31"/>
      <c r="I31" s="31"/>
      <c r="J31" s="31"/>
      <c r="K31" s="335"/>
      <c r="L31" s="31"/>
      <c r="M31" s="32"/>
    </row>
    <row r="32" spans="2:13" ht="12.75">
      <c r="B32" s="82" t="s">
        <v>333</v>
      </c>
      <c r="C32" s="106"/>
      <c r="D32" s="39"/>
      <c r="E32" s="39"/>
      <c r="F32" s="39"/>
      <c r="G32" s="39"/>
      <c r="H32" s="39"/>
      <c r="I32" s="39"/>
      <c r="J32" s="39"/>
      <c r="K32" s="329"/>
      <c r="L32" s="39"/>
      <c r="M32" s="40"/>
    </row>
  </sheetData>
  <sheetProtection/>
  <mergeCells count="65">
    <mergeCell ref="B5:C5"/>
    <mergeCell ref="L5:M5"/>
    <mergeCell ref="B8:C8"/>
    <mergeCell ref="L12:M13"/>
    <mergeCell ref="B12:C13"/>
    <mergeCell ref="B17:C17"/>
    <mergeCell ref="L17:M17"/>
    <mergeCell ref="B6:C6"/>
    <mergeCell ref="L6:M6"/>
    <mergeCell ref="R3:R4"/>
    <mergeCell ref="S3:S4"/>
    <mergeCell ref="L8:M8"/>
    <mergeCell ref="L25:M26"/>
    <mergeCell ref="B21:M21"/>
    <mergeCell ref="B25:C26"/>
    <mergeCell ref="D25:D26"/>
    <mergeCell ref="E25:E26"/>
    <mergeCell ref="B16:C16"/>
    <mergeCell ref="L16:M16"/>
    <mergeCell ref="B23:C24"/>
    <mergeCell ref="E23:E24"/>
    <mergeCell ref="B9:C9"/>
    <mergeCell ref="B15:C15"/>
    <mergeCell ref="L15:M15"/>
    <mergeCell ref="L9:M9"/>
    <mergeCell ref="L23:M24"/>
    <mergeCell ref="D23:D24"/>
    <mergeCell ref="V3:V4"/>
    <mergeCell ref="K3:K4"/>
    <mergeCell ref="T3:T4"/>
    <mergeCell ref="P3:P4"/>
    <mergeCell ref="X3:X4"/>
    <mergeCell ref="B2:M2"/>
    <mergeCell ref="R2:X2"/>
    <mergeCell ref="B3:C4"/>
    <mergeCell ref="U3:U4"/>
    <mergeCell ref="L3:M4"/>
    <mergeCell ref="O2:P2"/>
    <mergeCell ref="D3:D4"/>
    <mergeCell ref="E3:E4"/>
    <mergeCell ref="F3:F4"/>
    <mergeCell ref="G3:G4"/>
    <mergeCell ref="H3:I3"/>
    <mergeCell ref="O3:O4"/>
    <mergeCell ref="J3:J4"/>
    <mergeCell ref="Y2:AA2"/>
    <mergeCell ref="Y3:Y4"/>
    <mergeCell ref="Z3:Z4"/>
    <mergeCell ref="AA3:AA4"/>
    <mergeCell ref="B10:C11"/>
    <mergeCell ref="D10:D11"/>
    <mergeCell ref="E10:E11"/>
    <mergeCell ref="F10:F11"/>
    <mergeCell ref="L10:M11"/>
    <mergeCell ref="W3:W4"/>
    <mergeCell ref="X21:X22"/>
    <mergeCell ref="Y21:Y22"/>
    <mergeCell ref="Z21:Z22"/>
    <mergeCell ref="AA21:AA22"/>
    <mergeCell ref="R21:R22"/>
    <mergeCell ref="S21:S22"/>
    <mergeCell ref="T21:T22"/>
    <mergeCell ref="U21:U22"/>
    <mergeCell ref="V21:V22"/>
    <mergeCell ref="W21:W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A39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57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9" width="7.57421875" style="43" customWidth="1"/>
    <col min="20" max="20" width="9.140625" style="43" customWidth="1"/>
    <col min="21" max="23" width="7.7109375" style="43" customWidth="1"/>
    <col min="24" max="24" width="7.57421875" style="43" customWidth="1"/>
  </cols>
  <sheetData>
    <row r="1" ht="8.25" customHeight="1"/>
    <row r="2" spans="2:27" ht="15.75">
      <c r="B2" s="506" t="s">
        <v>1023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 customHeight="1">
      <c r="B8" s="576" t="s">
        <v>202</v>
      </c>
      <c r="C8" s="577"/>
      <c r="D8" s="436" t="s">
        <v>137</v>
      </c>
      <c r="E8" s="436" t="s">
        <v>17</v>
      </c>
      <c r="F8" s="71" t="s">
        <v>21</v>
      </c>
      <c r="G8" s="53"/>
      <c r="H8" s="53" t="s">
        <v>172</v>
      </c>
      <c r="I8" s="53"/>
      <c r="J8" s="53">
        <v>4</v>
      </c>
      <c r="K8" s="10">
        <f aca="true" t="shared" si="0" ref="K8:K21">AA8</f>
        <v>92</v>
      </c>
      <c r="L8" s="675" t="s">
        <v>60</v>
      </c>
      <c r="M8" s="647"/>
      <c r="O8" s="60">
        <v>0</v>
      </c>
      <c r="P8" s="327">
        <f aca="true" t="shared" si="1" ref="P8:P35"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21">SUM(R8:W8)</f>
        <v>23</v>
      </c>
      <c r="Y8" s="371">
        <f aca="true" t="shared" si="3" ref="Y8:Y21">X8*J8</f>
        <v>92</v>
      </c>
      <c r="Z8" s="371">
        <v>0</v>
      </c>
      <c r="AA8" s="371">
        <f aca="true" t="shared" si="4" ref="AA8:AA21">Y8+Z8</f>
        <v>92</v>
      </c>
    </row>
    <row r="9" spans="2:27" ht="12.75" customHeight="1">
      <c r="B9" s="578"/>
      <c r="C9" s="579"/>
      <c r="D9" s="480"/>
      <c r="E9" s="480"/>
      <c r="F9" s="71" t="s">
        <v>20</v>
      </c>
      <c r="G9" s="53"/>
      <c r="H9" s="53" t="s">
        <v>172</v>
      </c>
      <c r="I9" s="53"/>
      <c r="J9" s="53">
        <v>4</v>
      </c>
      <c r="K9" s="10">
        <f>AA9</f>
        <v>72</v>
      </c>
      <c r="L9" s="676"/>
      <c r="M9" s="649"/>
      <c r="O9" s="60">
        <v>0</v>
      </c>
      <c r="P9" s="327">
        <f>O9*K9</f>
        <v>0</v>
      </c>
      <c r="R9" s="322">
        <v>10</v>
      </c>
      <c r="S9" s="322">
        <v>5</v>
      </c>
      <c r="T9" s="322"/>
      <c r="U9" s="322"/>
      <c r="V9" s="322">
        <v>3</v>
      </c>
      <c r="W9" s="322"/>
      <c r="X9" s="322">
        <f>SUM(R9:W9)</f>
        <v>18</v>
      </c>
      <c r="Y9" s="371">
        <f>X9*J9</f>
        <v>72</v>
      </c>
      <c r="Z9" s="371">
        <v>0</v>
      </c>
      <c r="AA9" s="371">
        <f>Y9+Z9</f>
        <v>72</v>
      </c>
    </row>
    <row r="10" spans="2:27" ht="12.75" customHeight="1">
      <c r="B10" s="576" t="s">
        <v>1142</v>
      </c>
      <c r="C10" s="577"/>
      <c r="D10" s="436" t="s">
        <v>137</v>
      </c>
      <c r="E10" s="436" t="s">
        <v>17</v>
      </c>
      <c r="F10" s="71" t="s">
        <v>21</v>
      </c>
      <c r="G10" s="53"/>
      <c r="H10" s="53"/>
      <c r="I10" s="53"/>
      <c r="J10" s="53">
        <v>4</v>
      </c>
      <c r="K10" s="10">
        <f t="shared" si="0"/>
        <v>80</v>
      </c>
      <c r="L10" s="650" t="s">
        <v>81</v>
      </c>
      <c r="M10" s="647" t="s">
        <v>83</v>
      </c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/>
      <c r="V10" s="322"/>
      <c r="W10" s="322"/>
      <c r="X10" s="322">
        <f t="shared" si="2"/>
        <v>20</v>
      </c>
      <c r="Y10" s="371">
        <f t="shared" si="3"/>
        <v>80</v>
      </c>
      <c r="Z10" s="371">
        <v>0</v>
      </c>
      <c r="AA10" s="371">
        <f t="shared" si="4"/>
        <v>80</v>
      </c>
    </row>
    <row r="11" spans="2:27" ht="12.75" customHeight="1">
      <c r="B11" s="578"/>
      <c r="C11" s="579"/>
      <c r="D11" s="480"/>
      <c r="E11" s="480"/>
      <c r="F11" s="71" t="s">
        <v>20</v>
      </c>
      <c r="G11" s="53"/>
      <c r="H11" s="53"/>
      <c r="I11" s="53"/>
      <c r="J11" s="53">
        <v>4</v>
      </c>
      <c r="K11" s="10">
        <f>AA11</f>
        <v>60</v>
      </c>
      <c r="L11" s="652"/>
      <c r="M11" s="648"/>
      <c r="O11" s="60">
        <v>0</v>
      </c>
      <c r="P11" s="327">
        <f>O11*K11</f>
        <v>0</v>
      </c>
      <c r="R11" s="322">
        <v>10</v>
      </c>
      <c r="S11" s="322">
        <v>5</v>
      </c>
      <c r="T11" s="322"/>
      <c r="U11" s="322"/>
      <c r="V11" s="322"/>
      <c r="W11" s="322"/>
      <c r="X11" s="322">
        <f>SUM(R11:W11)</f>
        <v>15</v>
      </c>
      <c r="Y11" s="371">
        <f>X11*J11</f>
        <v>60</v>
      </c>
      <c r="Z11" s="371">
        <v>0</v>
      </c>
      <c r="AA11" s="371">
        <f>Y11+Z11</f>
        <v>60</v>
      </c>
    </row>
    <row r="12" spans="2:27" ht="12.75" customHeight="1">
      <c r="B12" s="576" t="s">
        <v>1143</v>
      </c>
      <c r="C12" s="577"/>
      <c r="D12" s="53" t="s">
        <v>137</v>
      </c>
      <c r="E12" s="53" t="s">
        <v>17</v>
      </c>
      <c r="F12" s="71" t="s">
        <v>21</v>
      </c>
      <c r="G12" s="74"/>
      <c r="H12" s="53"/>
      <c r="I12" s="53"/>
      <c r="J12" s="53">
        <v>4</v>
      </c>
      <c r="K12" s="10">
        <f t="shared" si="0"/>
        <v>80</v>
      </c>
      <c r="L12" s="677" t="s">
        <v>42</v>
      </c>
      <c r="M12" s="648"/>
      <c r="O12" s="60">
        <v>0</v>
      </c>
      <c r="P12" s="327">
        <f t="shared" si="1"/>
        <v>0</v>
      </c>
      <c r="R12" s="322">
        <v>10</v>
      </c>
      <c r="S12" s="322">
        <v>5</v>
      </c>
      <c r="T12" s="322">
        <v>5</v>
      </c>
      <c r="U12" s="322"/>
      <c r="V12" s="322"/>
      <c r="W12" s="322"/>
      <c r="X12" s="322">
        <f t="shared" si="2"/>
        <v>20</v>
      </c>
      <c r="Y12" s="371">
        <f t="shared" si="3"/>
        <v>80</v>
      </c>
      <c r="Z12" s="371">
        <v>0</v>
      </c>
      <c r="AA12" s="371">
        <f t="shared" si="4"/>
        <v>80</v>
      </c>
    </row>
    <row r="13" spans="2:27" ht="12.75">
      <c r="B13" s="578"/>
      <c r="C13" s="579"/>
      <c r="D13" s="53" t="s">
        <v>137</v>
      </c>
      <c r="E13" s="53" t="s">
        <v>17</v>
      </c>
      <c r="F13" s="71" t="s">
        <v>20</v>
      </c>
      <c r="G13" s="74"/>
      <c r="H13" s="53"/>
      <c r="I13" s="53"/>
      <c r="J13" s="53">
        <v>4</v>
      </c>
      <c r="K13" s="10">
        <f>AA13</f>
        <v>60</v>
      </c>
      <c r="L13" s="678"/>
      <c r="M13" s="649"/>
      <c r="O13" s="60">
        <v>0</v>
      </c>
      <c r="P13" s="327">
        <f>O13*K13</f>
        <v>0</v>
      </c>
      <c r="R13" s="322">
        <v>10</v>
      </c>
      <c r="S13" s="322">
        <v>5</v>
      </c>
      <c r="T13" s="322"/>
      <c r="U13" s="322"/>
      <c r="V13" s="322"/>
      <c r="W13" s="322"/>
      <c r="X13" s="322">
        <f>SUM(R13:W13)</f>
        <v>15</v>
      </c>
      <c r="Y13" s="371">
        <f>X13*J13</f>
        <v>60</v>
      </c>
      <c r="Z13" s="371">
        <v>0</v>
      </c>
      <c r="AA13" s="371">
        <f>Y13+Z13</f>
        <v>60</v>
      </c>
    </row>
    <row r="14" spans="2:27" ht="12.75">
      <c r="B14" s="526" t="s">
        <v>1024</v>
      </c>
      <c r="C14" s="583"/>
      <c r="D14" s="74" t="s">
        <v>194</v>
      </c>
      <c r="E14" s="71" t="s">
        <v>49</v>
      </c>
      <c r="F14" s="112" t="s">
        <v>20</v>
      </c>
      <c r="G14" s="74" t="s">
        <v>173</v>
      </c>
      <c r="H14" s="53"/>
      <c r="I14" s="53"/>
      <c r="J14" s="53">
        <v>4</v>
      </c>
      <c r="K14" s="10">
        <f t="shared" si="0"/>
        <v>52</v>
      </c>
      <c r="L14" s="679" t="s">
        <v>42</v>
      </c>
      <c r="M14" s="680"/>
      <c r="O14" s="60">
        <v>0</v>
      </c>
      <c r="P14" s="327">
        <f t="shared" si="1"/>
        <v>0</v>
      </c>
      <c r="R14" s="322">
        <v>10</v>
      </c>
      <c r="S14" s="322"/>
      <c r="T14" s="322"/>
      <c r="U14" s="322">
        <v>3</v>
      </c>
      <c r="V14" s="322"/>
      <c r="W14" s="322"/>
      <c r="X14" s="322">
        <f t="shared" si="2"/>
        <v>13</v>
      </c>
      <c r="Y14" s="371">
        <f t="shared" si="3"/>
        <v>52</v>
      </c>
      <c r="Z14" s="371">
        <v>0</v>
      </c>
      <c r="AA14" s="371">
        <f t="shared" si="4"/>
        <v>52</v>
      </c>
    </row>
    <row r="15" spans="2:27" ht="12.75">
      <c r="B15" s="518" t="s">
        <v>353</v>
      </c>
      <c r="C15" s="519"/>
      <c r="D15" s="436" t="s">
        <v>23</v>
      </c>
      <c r="E15" s="436" t="s">
        <v>16</v>
      </c>
      <c r="F15" s="112" t="s">
        <v>21</v>
      </c>
      <c r="G15" s="9"/>
      <c r="H15" s="9" t="s">
        <v>124</v>
      </c>
      <c r="I15" s="9"/>
      <c r="J15" s="9">
        <v>6</v>
      </c>
      <c r="K15" s="10">
        <f t="shared" si="0"/>
        <v>120</v>
      </c>
      <c r="L15" s="137" t="s">
        <v>60</v>
      </c>
      <c r="M15" s="560" t="s">
        <v>175</v>
      </c>
      <c r="O15" s="60">
        <v>0</v>
      </c>
      <c r="P15" s="327">
        <f t="shared" si="1"/>
        <v>0</v>
      </c>
      <c r="R15" s="322">
        <v>10</v>
      </c>
      <c r="S15" s="322">
        <v>2</v>
      </c>
      <c r="T15" s="322">
        <v>5</v>
      </c>
      <c r="U15" s="322"/>
      <c r="V15" s="322">
        <v>3</v>
      </c>
      <c r="W15" s="322"/>
      <c r="X15" s="322">
        <f t="shared" si="2"/>
        <v>20</v>
      </c>
      <c r="Y15" s="371">
        <f t="shared" si="3"/>
        <v>120</v>
      </c>
      <c r="Z15" s="371">
        <v>0</v>
      </c>
      <c r="AA15" s="371">
        <f t="shared" si="4"/>
        <v>120</v>
      </c>
    </row>
    <row r="16" spans="2:27" ht="12.75">
      <c r="B16" s="522"/>
      <c r="C16" s="523"/>
      <c r="D16" s="480"/>
      <c r="E16" s="480"/>
      <c r="F16" s="112" t="s">
        <v>20</v>
      </c>
      <c r="G16" s="9"/>
      <c r="H16" s="9" t="s">
        <v>124</v>
      </c>
      <c r="I16" s="9"/>
      <c r="J16" s="9">
        <v>6</v>
      </c>
      <c r="K16" s="10">
        <f t="shared" si="0"/>
        <v>90</v>
      </c>
      <c r="L16" s="137" t="s">
        <v>175</v>
      </c>
      <c r="M16" s="622"/>
      <c r="O16" s="60">
        <v>0</v>
      </c>
      <c r="P16" s="327">
        <f>O16*K16</f>
        <v>0</v>
      </c>
      <c r="R16" s="322">
        <v>10</v>
      </c>
      <c r="S16" s="322">
        <v>2</v>
      </c>
      <c r="T16" s="322"/>
      <c r="U16" s="322"/>
      <c r="V16" s="322">
        <v>3</v>
      </c>
      <c r="W16" s="322"/>
      <c r="X16" s="322">
        <f t="shared" si="2"/>
        <v>15</v>
      </c>
      <c r="Y16" s="371">
        <f t="shared" si="3"/>
        <v>90</v>
      </c>
      <c r="Z16" s="371">
        <v>0</v>
      </c>
      <c r="AA16" s="371">
        <f t="shared" si="4"/>
        <v>90</v>
      </c>
    </row>
    <row r="17" spans="2:27" ht="12.75">
      <c r="B17" s="645" t="s">
        <v>1010</v>
      </c>
      <c r="C17" s="682"/>
      <c r="D17" s="53" t="s">
        <v>268</v>
      </c>
      <c r="E17" s="53" t="s">
        <v>16</v>
      </c>
      <c r="F17" s="48" t="s">
        <v>20</v>
      </c>
      <c r="G17" s="9"/>
      <c r="H17" s="13"/>
      <c r="I17" s="13"/>
      <c r="J17" s="9">
        <v>4</v>
      </c>
      <c r="K17" s="10">
        <f t="shared" si="0"/>
        <v>28</v>
      </c>
      <c r="L17" s="195" t="s">
        <v>92</v>
      </c>
      <c r="M17" s="621"/>
      <c r="O17" s="60">
        <v>0</v>
      </c>
      <c r="P17" s="327">
        <f t="shared" si="1"/>
        <v>0</v>
      </c>
      <c r="R17" s="322">
        <v>5</v>
      </c>
      <c r="S17" s="322">
        <v>2</v>
      </c>
      <c r="T17" s="322"/>
      <c r="U17" s="322"/>
      <c r="V17" s="322"/>
      <c r="W17" s="322"/>
      <c r="X17" s="322">
        <f t="shared" si="2"/>
        <v>7</v>
      </c>
      <c r="Y17" s="371">
        <f t="shared" si="3"/>
        <v>28</v>
      </c>
      <c r="Z17" s="371">
        <v>0</v>
      </c>
      <c r="AA17" s="371">
        <f t="shared" si="4"/>
        <v>28</v>
      </c>
    </row>
    <row r="18" spans="2:27" ht="25.5">
      <c r="B18" s="171" t="s">
        <v>1031</v>
      </c>
      <c r="C18" s="380" t="s">
        <v>354</v>
      </c>
      <c r="D18" s="53" t="s">
        <v>268</v>
      </c>
      <c r="E18" s="53" t="s">
        <v>16</v>
      </c>
      <c r="F18" s="112" t="s">
        <v>21</v>
      </c>
      <c r="G18" s="9"/>
      <c r="H18" s="13"/>
      <c r="I18" s="13"/>
      <c r="J18" s="9">
        <v>4</v>
      </c>
      <c r="K18" s="10">
        <f t="shared" si="0"/>
        <v>48</v>
      </c>
      <c r="L18" s="195" t="s">
        <v>92</v>
      </c>
      <c r="M18" s="622"/>
      <c r="O18" s="60">
        <v>0</v>
      </c>
      <c r="P18" s="327">
        <f t="shared" si="1"/>
        <v>0</v>
      </c>
      <c r="R18" s="322">
        <v>5</v>
      </c>
      <c r="S18" s="322">
        <v>2</v>
      </c>
      <c r="T18" s="322">
        <v>5</v>
      </c>
      <c r="U18" s="322"/>
      <c r="V18" s="322"/>
      <c r="W18" s="322"/>
      <c r="X18" s="322">
        <f t="shared" si="2"/>
        <v>12</v>
      </c>
      <c r="Y18" s="371">
        <f t="shared" si="3"/>
        <v>48</v>
      </c>
      <c r="Z18" s="371">
        <v>0</v>
      </c>
      <c r="AA18" s="371">
        <f t="shared" si="4"/>
        <v>48</v>
      </c>
    </row>
    <row r="19" spans="2:27" ht="12.75">
      <c r="B19" s="526" t="s">
        <v>115</v>
      </c>
      <c r="C19" s="583"/>
      <c r="D19" s="9" t="s">
        <v>44</v>
      </c>
      <c r="E19" s="9" t="s">
        <v>49</v>
      </c>
      <c r="F19" s="112" t="s">
        <v>20</v>
      </c>
      <c r="G19" s="74" t="s">
        <v>173</v>
      </c>
      <c r="H19" s="53"/>
      <c r="I19" s="53"/>
      <c r="J19" s="9">
        <v>4</v>
      </c>
      <c r="K19" s="10">
        <f t="shared" si="0"/>
        <v>32</v>
      </c>
      <c r="L19" s="562" t="s">
        <v>567</v>
      </c>
      <c r="M19" s="554"/>
      <c r="O19" s="60">
        <v>0</v>
      </c>
      <c r="P19" s="327">
        <f>O19*K19</f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2"/>
        <v>8</v>
      </c>
      <c r="Y19" s="371">
        <f t="shared" si="3"/>
        <v>32</v>
      </c>
      <c r="Z19" s="371">
        <v>0</v>
      </c>
      <c r="AA19" s="371">
        <f t="shared" si="4"/>
        <v>32</v>
      </c>
    </row>
    <row r="20" spans="2:27" ht="12.75" customHeight="1">
      <c r="B20" s="576" t="s">
        <v>135</v>
      </c>
      <c r="C20" s="577"/>
      <c r="D20" s="9" t="s">
        <v>44</v>
      </c>
      <c r="E20" s="9" t="s">
        <v>49</v>
      </c>
      <c r="F20" s="112" t="s">
        <v>20</v>
      </c>
      <c r="G20" s="53" t="s">
        <v>63</v>
      </c>
      <c r="H20" s="53"/>
      <c r="I20" s="9"/>
      <c r="J20" s="9">
        <v>4</v>
      </c>
      <c r="K20" s="10">
        <f t="shared" si="0"/>
        <v>32</v>
      </c>
      <c r="L20" s="137" t="s">
        <v>60</v>
      </c>
      <c r="M20" s="560" t="s">
        <v>83</v>
      </c>
      <c r="O20" s="60">
        <v>0</v>
      </c>
      <c r="P20" s="327">
        <f t="shared" si="1"/>
        <v>0</v>
      </c>
      <c r="R20" s="322">
        <v>5</v>
      </c>
      <c r="S20" s="322"/>
      <c r="T20" s="322"/>
      <c r="U20" s="322">
        <v>3</v>
      </c>
      <c r="V20" s="322"/>
      <c r="W20" s="322"/>
      <c r="X20" s="322">
        <f t="shared" si="2"/>
        <v>8</v>
      </c>
      <c r="Y20" s="371">
        <f t="shared" si="3"/>
        <v>32</v>
      </c>
      <c r="Z20" s="371">
        <v>0</v>
      </c>
      <c r="AA20" s="371">
        <f t="shared" si="4"/>
        <v>32</v>
      </c>
    </row>
    <row r="21" spans="2:27" ht="12.75">
      <c r="B21" s="526" t="s">
        <v>136</v>
      </c>
      <c r="C21" s="583"/>
      <c r="D21" s="9" t="s">
        <v>44</v>
      </c>
      <c r="E21" s="9" t="s">
        <v>49</v>
      </c>
      <c r="F21" s="112" t="s">
        <v>20</v>
      </c>
      <c r="G21" s="71" t="s">
        <v>65</v>
      </c>
      <c r="H21" s="9"/>
      <c r="I21" s="9"/>
      <c r="J21" s="9">
        <v>4</v>
      </c>
      <c r="K21" s="10">
        <f t="shared" si="0"/>
        <v>32</v>
      </c>
      <c r="L21" s="137" t="s">
        <v>60</v>
      </c>
      <c r="M21" s="517"/>
      <c r="O21" s="60">
        <v>0</v>
      </c>
      <c r="P21" s="327">
        <f t="shared" si="1"/>
        <v>0</v>
      </c>
      <c r="R21" s="322">
        <v>5</v>
      </c>
      <c r="S21" s="322"/>
      <c r="T21" s="322"/>
      <c r="U21" s="322">
        <v>3</v>
      </c>
      <c r="V21" s="322"/>
      <c r="W21" s="322"/>
      <c r="X21" s="322">
        <f t="shared" si="2"/>
        <v>8</v>
      </c>
      <c r="Y21" s="371">
        <f t="shared" si="3"/>
        <v>32</v>
      </c>
      <c r="Z21" s="371">
        <v>0</v>
      </c>
      <c r="AA21" s="371">
        <f t="shared" si="4"/>
        <v>32</v>
      </c>
    </row>
    <row r="22" spans="2:27" ht="12.75">
      <c r="B22" s="15" t="s">
        <v>273</v>
      </c>
      <c r="C22" s="95"/>
      <c r="D22" s="16"/>
      <c r="E22" s="16"/>
      <c r="F22" s="110"/>
      <c r="G22" s="16"/>
      <c r="H22" s="16"/>
      <c r="I22" s="16"/>
      <c r="J22" s="17"/>
      <c r="K22" s="47"/>
      <c r="L22" s="47"/>
      <c r="M22" s="18"/>
      <c r="R22" s="323"/>
      <c r="S22" s="324"/>
      <c r="T22" s="324"/>
      <c r="U22" s="324"/>
      <c r="V22" s="324"/>
      <c r="W22" s="324"/>
      <c r="X22" s="325"/>
      <c r="Y22" s="378"/>
      <c r="Z22" s="373"/>
      <c r="AA22" s="374"/>
    </row>
    <row r="23" spans="2:27" ht="12.75">
      <c r="B23" s="518" t="s">
        <v>1025</v>
      </c>
      <c r="C23" s="555" t="s">
        <v>1134</v>
      </c>
      <c r="D23" s="498" t="s">
        <v>23</v>
      </c>
      <c r="E23" s="498" t="s">
        <v>16</v>
      </c>
      <c r="F23" s="112" t="s">
        <v>20</v>
      </c>
      <c r="G23" s="71"/>
      <c r="H23" s="71" t="s">
        <v>124</v>
      </c>
      <c r="I23" s="71"/>
      <c r="J23" s="9">
        <v>4</v>
      </c>
      <c r="K23" s="10">
        <f aca="true" t="shared" si="5" ref="K23:K35">AA23</f>
        <v>60</v>
      </c>
      <c r="L23" s="137" t="s">
        <v>42</v>
      </c>
      <c r="M23" s="560" t="s">
        <v>42</v>
      </c>
      <c r="O23" s="60">
        <v>0</v>
      </c>
      <c r="P23" s="327">
        <f>O23*K23</f>
        <v>0</v>
      </c>
      <c r="R23" s="322">
        <v>10</v>
      </c>
      <c r="S23" s="322">
        <v>2</v>
      </c>
      <c r="T23" s="322"/>
      <c r="U23" s="322"/>
      <c r="V23" s="322">
        <v>3</v>
      </c>
      <c r="W23" s="322"/>
      <c r="X23" s="322">
        <f aca="true" t="shared" si="6" ref="X23:X35">SUM(R23:W23)</f>
        <v>15</v>
      </c>
      <c r="Y23" s="371">
        <f aca="true" t="shared" si="7" ref="Y23:Y35">X23*J23</f>
        <v>60</v>
      </c>
      <c r="Z23" s="371">
        <v>0</v>
      </c>
      <c r="AA23" s="371">
        <f aca="true" t="shared" si="8" ref="AA23:AA35">Y23+Z23</f>
        <v>60</v>
      </c>
    </row>
    <row r="24" spans="2:27" ht="12.75">
      <c r="B24" s="522"/>
      <c r="C24" s="674"/>
      <c r="D24" s="503"/>
      <c r="E24" s="503"/>
      <c r="F24" s="112" t="s">
        <v>19</v>
      </c>
      <c r="G24" s="71"/>
      <c r="H24" s="71" t="s">
        <v>124</v>
      </c>
      <c r="I24" s="71"/>
      <c r="J24" s="9">
        <v>4</v>
      </c>
      <c r="K24" s="10">
        <f t="shared" si="5"/>
        <v>52</v>
      </c>
      <c r="L24" s="137" t="s">
        <v>42</v>
      </c>
      <c r="M24" s="681"/>
      <c r="O24" s="60">
        <v>0</v>
      </c>
      <c r="P24" s="327">
        <f>O24*K24</f>
        <v>0</v>
      </c>
      <c r="R24" s="322">
        <v>10</v>
      </c>
      <c r="S24" s="322">
        <v>2</v>
      </c>
      <c r="T24" s="322">
        <v>-2</v>
      </c>
      <c r="U24" s="322"/>
      <c r="V24" s="322">
        <v>3</v>
      </c>
      <c r="W24" s="322"/>
      <c r="X24" s="322">
        <f t="shared" si="6"/>
        <v>13</v>
      </c>
      <c r="Y24" s="371">
        <f t="shared" si="7"/>
        <v>52</v>
      </c>
      <c r="Z24" s="371">
        <v>0</v>
      </c>
      <c r="AA24" s="371">
        <f t="shared" si="8"/>
        <v>52</v>
      </c>
    </row>
    <row r="25" spans="2:27" ht="25.5">
      <c r="B25" s="518" t="s">
        <v>1013</v>
      </c>
      <c r="C25" s="519"/>
      <c r="D25" s="436" t="s">
        <v>268</v>
      </c>
      <c r="E25" s="436" t="s">
        <v>16</v>
      </c>
      <c r="F25" s="73" t="s">
        <v>21</v>
      </c>
      <c r="G25" s="9"/>
      <c r="H25" s="56" t="s">
        <v>1015</v>
      </c>
      <c r="I25" s="56"/>
      <c r="J25" s="9">
        <v>4</v>
      </c>
      <c r="K25" s="10">
        <f t="shared" si="5"/>
        <v>60</v>
      </c>
      <c r="L25" s="571" t="s">
        <v>42</v>
      </c>
      <c r="M25" s="531"/>
      <c r="O25" s="60">
        <v>0</v>
      </c>
      <c r="P25" s="327">
        <f t="shared" si="1"/>
        <v>0</v>
      </c>
      <c r="R25" s="322">
        <v>5</v>
      </c>
      <c r="S25" s="322">
        <v>2</v>
      </c>
      <c r="T25" s="322">
        <v>5</v>
      </c>
      <c r="U25" s="322"/>
      <c r="V25" s="322">
        <v>3</v>
      </c>
      <c r="W25" s="322"/>
      <c r="X25" s="322">
        <f t="shared" si="6"/>
        <v>15</v>
      </c>
      <c r="Y25" s="371">
        <f t="shared" si="7"/>
        <v>60</v>
      </c>
      <c r="Z25" s="371">
        <v>0</v>
      </c>
      <c r="AA25" s="371">
        <f t="shared" si="8"/>
        <v>60</v>
      </c>
    </row>
    <row r="26" spans="2:27" ht="25.5">
      <c r="B26" s="522"/>
      <c r="C26" s="523"/>
      <c r="D26" s="480"/>
      <c r="E26" s="480"/>
      <c r="F26" s="48" t="s">
        <v>20</v>
      </c>
      <c r="G26" s="9"/>
      <c r="H26" s="56" t="s">
        <v>1015</v>
      </c>
      <c r="I26" s="13"/>
      <c r="J26" s="9">
        <v>4</v>
      </c>
      <c r="K26" s="10">
        <f t="shared" si="5"/>
        <v>40</v>
      </c>
      <c r="L26" s="534"/>
      <c r="M26" s="535"/>
      <c r="O26" s="60">
        <v>0</v>
      </c>
      <c r="P26" s="327">
        <f t="shared" si="1"/>
        <v>0</v>
      </c>
      <c r="R26" s="322">
        <v>5</v>
      </c>
      <c r="S26" s="322">
        <v>2</v>
      </c>
      <c r="T26" s="322"/>
      <c r="U26" s="322"/>
      <c r="V26" s="322">
        <v>3</v>
      </c>
      <c r="W26" s="322"/>
      <c r="X26" s="322">
        <f t="shared" si="6"/>
        <v>10</v>
      </c>
      <c r="Y26" s="371">
        <f t="shared" si="7"/>
        <v>40</v>
      </c>
      <c r="Z26" s="371">
        <v>0</v>
      </c>
      <c r="AA26" s="371">
        <f t="shared" si="8"/>
        <v>40</v>
      </c>
    </row>
    <row r="27" spans="2:27" ht="12.75" customHeight="1">
      <c r="B27" s="526" t="s">
        <v>62</v>
      </c>
      <c r="C27" s="583"/>
      <c r="D27" s="53" t="s">
        <v>44</v>
      </c>
      <c r="E27" s="9" t="s">
        <v>49</v>
      </c>
      <c r="F27" s="73" t="s">
        <v>21</v>
      </c>
      <c r="G27" s="53" t="s">
        <v>63</v>
      </c>
      <c r="H27" s="60"/>
      <c r="I27" s="9"/>
      <c r="J27" s="9">
        <v>4</v>
      </c>
      <c r="K27" s="10">
        <f>AA27</f>
        <v>52</v>
      </c>
      <c r="L27" s="137" t="s">
        <v>42</v>
      </c>
      <c r="M27" s="379"/>
      <c r="O27" s="60">
        <v>0</v>
      </c>
      <c r="P27" s="327">
        <f>O27*K27</f>
        <v>0</v>
      </c>
      <c r="R27" s="322">
        <v>5</v>
      </c>
      <c r="S27" s="322"/>
      <c r="T27" s="322">
        <v>5</v>
      </c>
      <c r="U27" s="322">
        <v>3</v>
      </c>
      <c r="V27" s="322"/>
      <c r="W27" s="322"/>
      <c r="X27" s="322">
        <f>SUM(R27:W27)</f>
        <v>13</v>
      </c>
      <c r="Y27" s="371">
        <f>X27*J27</f>
        <v>52</v>
      </c>
      <c r="Z27" s="371">
        <v>0</v>
      </c>
      <c r="AA27" s="371">
        <f>Y27+Z27</f>
        <v>52</v>
      </c>
    </row>
    <row r="28" spans="2:27" ht="12.75" customHeight="1">
      <c r="B28" s="526" t="s">
        <v>1017</v>
      </c>
      <c r="C28" s="583"/>
      <c r="D28" s="53" t="s">
        <v>44</v>
      </c>
      <c r="E28" s="9" t="s">
        <v>49</v>
      </c>
      <c r="F28" s="73" t="s">
        <v>20</v>
      </c>
      <c r="G28" s="53" t="s">
        <v>63</v>
      </c>
      <c r="H28" s="60"/>
      <c r="I28" s="9"/>
      <c r="J28" s="9">
        <v>4</v>
      </c>
      <c r="K28" s="10">
        <f t="shared" si="5"/>
        <v>32</v>
      </c>
      <c r="L28" s="137" t="s">
        <v>42</v>
      </c>
      <c r="M28" s="560" t="s">
        <v>42</v>
      </c>
      <c r="O28" s="60">
        <v>0</v>
      </c>
      <c r="P28" s="327">
        <f t="shared" si="1"/>
        <v>0</v>
      </c>
      <c r="R28" s="322">
        <v>5</v>
      </c>
      <c r="S28" s="322"/>
      <c r="T28" s="322"/>
      <c r="U28" s="322">
        <v>3</v>
      </c>
      <c r="V28" s="322"/>
      <c r="W28" s="322"/>
      <c r="X28" s="322">
        <f t="shared" si="6"/>
        <v>8</v>
      </c>
      <c r="Y28" s="371">
        <f t="shared" si="7"/>
        <v>32</v>
      </c>
      <c r="Z28" s="371">
        <v>0</v>
      </c>
      <c r="AA28" s="371">
        <f t="shared" si="8"/>
        <v>32</v>
      </c>
    </row>
    <row r="29" spans="2:27" ht="12.75" customHeight="1">
      <c r="B29" s="526" t="s">
        <v>1018</v>
      </c>
      <c r="C29" s="583"/>
      <c r="D29" s="53" t="s">
        <v>44</v>
      </c>
      <c r="E29" s="9" t="s">
        <v>49</v>
      </c>
      <c r="F29" s="73" t="s">
        <v>20</v>
      </c>
      <c r="G29" s="71" t="s">
        <v>65</v>
      </c>
      <c r="H29" s="60"/>
      <c r="I29" s="9"/>
      <c r="J29" s="9">
        <v>4</v>
      </c>
      <c r="K29" s="10">
        <f t="shared" si="5"/>
        <v>32</v>
      </c>
      <c r="L29" s="137" t="s">
        <v>42</v>
      </c>
      <c r="M29" s="517"/>
      <c r="O29" s="60">
        <v>0</v>
      </c>
      <c r="P29" s="327">
        <f t="shared" si="1"/>
        <v>0</v>
      </c>
      <c r="R29" s="322">
        <v>5</v>
      </c>
      <c r="S29" s="322"/>
      <c r="T29" s="322"/>
      <c r="U29" s="322">
        <v>3</v>
      </c>
      <c r="V29" s="322"/>
      <c r="W29" s="322"/>
      <c r="X29" s="322">
        <f t="shared" si="6"/>
        <v>8</v>
      </c>
      <c r="Y29" s="371">
        <f t="shared" si="7"/>
        <v>32</v>
      </c>
      <c r="Z29" s="371">
        <v>0</v>
      </c>
      <c r="AA29" s="371">
        <f t="shared" si="8"/>
        <v>32</v>
      </c>
    </row>
    <row r="30" spans="2:27" ht="12.75">
      <c r="B30" s="526" t="s">
        <v>1016</v>
      </c>
      <c r="C30" s="583"/>
      <c r="D30" s="53" t="s">
        <v>44</v>
      </c>
      <c r="E30" s="9" t="s">
        <v>49</v>
      </c>
      <c r="F30" s="73" t="s">
        <v>20</v>
      </c>
      <c r="G30" s="74" t="s">
        <v>173</v>
      </c>
      <c r="H30" s="53"/>
      <c r="I30" s="53"/>
      <c r="J30" s="53">
        <v>4</v>
      </c>
      <c r="K30" s="10">
        <f t="shared" si="5"/>
        <v>32</v>
      </c>
      <c r="L30" s="562" t="s">
        <v>59</v>
      </c>
      <c r="M30" s="644"/>
      <c r="O30" s="60">
        <v>0</v>
      </c>
      <c r="P30" s="327">
        <f t="shared" si="1"/>
        <v>0</v>
      </c>
      <c r="R30" s="322">
        <v>5</v>
      </c>
      <c r="S30" s="322"/>
      <c r="T30" s="322"/>
      <c r="U30" s="322">
        <v>3</v>
      </c>
      <c r="V30" s="322"/>
      <c r="W30" s="322"/>
      <c r="X30" s="322">
        <f t="shared" si="6"/>
        <v>8</v>
      </c>
      <c r="Y30" s="371">
        <f t="shared" si="7"/>
        <v>32</v>
      </c>
      <c r="Z30" s="371">
        <v>0</v>
      </c>
      <c r="AA30" s="371">
        <f t="shared" si="8"/>
        <v>32</v>
      </c>
    </row>
    <row r="31" spans="2:27" ht="25.5">
      <c r="B31" s="208" t="s">
        <v>207</v>
      </c>
      <c r="C31" s="208" t="s">
        <v>1029</v>
      </c>
      <c r="D31" s="74" t="s">
        <v>24</v>
      </c>
      <c r="E31" s="53" t="s">
        <v>16</v>
      </c>
      <c r="F31" s="48" t="s">
        <v>21</v>
      </c>
      <c r="G31" s="53"/>
      <c r="H31" s="53"/>
      <c r="I31" s="53"/>
      <c r="J31" s="53">
        <v>6</v>
      </c>
      <c r="K31" s="10">
        <f t="shared" si="5"/>
        <v>72</v>
      </c>
      <c r="L31" s="562" t="s">
        <v>60</v>
      </c>
      <c r="M31" s="575"/>
      <c r="O31" s="60">
        <v>0</v>
      </c>
      <c r="P31" s="327">
        <f t="shared" si="1"/>
        <v>0</v>
      </c>
      <c r="R31" s="322">
        <v>5</v>
      </c>
      <c r="S31" s="322">
        <v>2</v>
      </c>
      <c r="T31" s="322">
        <v>5</v>
      </c>
      <c r="U31" s="322"/>
      <c r="V31" s="322"/>
      <c r="W31" s="322"/>
      <c r="X31" s="322">
        <f t="shared" si="6"/>
        <v>12</v>
      </c>
      <c r="Y31" s="371">
        <f t="shared" si="7"/>
        <v>72</v>
      </c>
      <c r="Z31" s="371">
        <v>0</v>
      </c>
      <c r="AA31" s="371">
        <f t="shared" si="8"/>
        <v>72</v>
      </c>
    </row>
    <row r="32" spans="2:27" ht="12.75">
      <c r="B32" s="526" t="s">
        <v>25</v>
      </c>
      <c r="C32" s="583"/>
      <c r="D32" s="74" t="s">
        <v>1111</v>
      </c>
      <c r="E32" s="9"/>
      <c r="F32" s="130"/>
      <c r="G32" s="74"/>
      <c r="H32" s="53"/>
      <c r="I32" s="53"/>
      <c r="J32" s="53">
        <v>1</v>
      </c>
      <c r="K32" s="10">
        <f t="shared" si="5"/>
        <v>100</v>
      </c>
      <c r="L32" s="562" t="s">
        <v>42</v>
      </c>
      <c r="M32" s="575"/>
      <c r="O32" s="60">
        <v>0</v>
      </c>
      <c r="P32" s="327">
        <f t="shared" si="1"/>
        <v>0</v>
      </c>
      <c r="R32" s="322">
        <v>100</v>
      </c>
      <c r="S32" s="322"/>
      <c r="T32" s="322"/>
      <c r="U32" s="322"/>
      <c r="V32" s="322"/>
      <c r="W32" s="322"/>
      <c r="X32" s="322">
        <f t="shared" si="6"/>
        <v>100</v>
      </c>
      <c r="Y32" s="371">
        <f t="shared" si="7"/>
        <v>100</v>
      </c>
      <c r="Z32" s="371">
        <v>0</v>
      </c>
      <c r="AA32" s="371">
        <f t="shared" si="8"/>
        <v>100</v>
      </c>
    </row>
    <row r="33" spans="2:27" ht="12.75">
      <c r="B33" s="668" t="s">
        <v>97</v>
      </c>
      <c r="C33" s="624"/>
      <c r="D33" s="73" t="s">
        <v>821</v>
      </c>
      <c r="E33" s="1"/>
      <c r="F33" s="9"/>
      <c r="G33" s="5"/>
      <c r="H33" s="5"/>
      <c r="I33" s="5"/>
      <c r="J33" s="10">
        <v>1</v>
      </c>
      <c r="K33" s="10">
        <f t="shared" si="5"/>
        <v>50</v>
      </c>
      <c r="L33" s="423" t="s">
        <v>42</v>
      </c>
      <c r="M33" s="424"/>
      <c r="O33" s="60">
        <v>0</v>
      </c>
      <c r="P33" s="327">
        <f t="shared" si="1"/>
        <v>0</v>
      </c>
      <c r="R33" s="322">
        <v>50</v>
      </c>
      <c r="S33" s="322"/>
      <c r="T33" s="322"/>
      <c r="U33" s="322"/>
      <c r="V33" s="322"/>
      <c r="W33" s="322"/>
      <c r="X33" s="322">
        <f t="shared" si="6"/>
        <v>50</v>
      </c>
      <c r="Y33" s="371">
        <f t="shared" si="7"/>
        <v>50</v>
      </c>
      <c r="Z33" s="371">
        <v>0</v>
      </c>
      <c r="AA33" s="371">
        <f t="shared" si="8"/>
        <v>50</v>
      </c>
    </row>
    <row r="34" spans="2:27" ht="12.75">
      <c r="B34" s="668" t="s">
        <v>1026</v>
      </c>
      <c r="C34" s="624"/>
      <c r="D34" s="48" t="s">
        <v>820</v>
      </c>
      <c r="E34" s="1"/>
      <c r="F34" s="9"/>
      <c r="G34" s="5"/>
      <c r="H34" s="5"/>
      <c r="I34" s="5"/>
      <c r="J34" s="10">
        <v>1</v>
      </c>
      <c r="K34" s="10">
        <f t="shared" si="5"/>
        <v>70</v>
      </c>
      <c r="L34" s="423" t="s">
        <v>42</v>
      </c>
      <c r="M34" s="424"/>
      <c r="O34" s="60">
        <v>0</v>
      </c>
      <c r="P34" s="327">
        <f>O34*K34</f>
        <v>0</v>
      </c>
      <c r="R34" s="322">
        <v>70</v>
      </c>
      <c r="S34" s="322"/>
      <c r="T34" s="322"/>
      <c r="U34" s="322"/>
      <c r="V34" s="322"/>
      <c r="W34" s="322"/>
      <c r="X34" s="322">
        <f t="shared" si="6"/>
        <v>70</v>
      </c>
      <c r="Y34" s="371">
        <f t="shared" si="7"/>
        <v>70</v>
      </c>
      <c r="Z34" s="371">
        <v>0</v>
      </c>
      <c r="AA34" s="371">
        <f t="shared" si="8"/>
        <v>70</v>
      </c>
    </row>
    <row r="35" spans="2:27" ht="12.75">
      <c r="B35" s="504" t="s">
        <v>56</v>
      </c>
      <c r="C35" s="505"/>
      <c r="D35" s="73" t="s">
        <v>125</v>
      </c>
      <c r="E35" s="1"/>
      <c r="F35" s="9"/>
      <c r="G35" s="14"/>
      <c r="H35" s="14"/>
      <c r="I35" s="14"/>
      <c r="J35" s="10">
        <v>1</v>
      </c>
      <c r="K35" s="10">
        <f t="shared" si="5"/>
        <v>5</v>
      </c>
      <c r="L35" s="425" t="s">
        <v>245</v>
      </c>
      <c r="M35" s="424"/>
      <c r="O35" s="60">
        <v>0</v>
      </c>
      <c r="P35" s="327">
        <f t="shared" si="1"/>
        <v>0</v>
      </c>
      <c r="R35" s="322">
        <v>5</v>
      </c>
      <c r="S35" s="322"/>
      <c r="T35" s="322"/>
      <c r="U35" s="322"/>
      <c r="V35" s="322"/>
      <c r="W35" s="322"/>
      <c r="X35" s="322">
        <f t="shared" si="6"/>
        <v>5</v>
      </c>
      <c r="Y35" s="371">
        <f t="shared" si="7"/>
        <v>5</v>
      </c>
      <c r="Z35" s="371">
        <v>0</v>
      </c>
      <c r="AA35" s="371">
        <f t="shared" si="8"/>
        <v>5</v>
      </c>
    </row>
    <row r="36" spans="2:13" ht="12.75">
      <c r="B36" s="133" t="s">
        <v>72</v>
      </c>
      <c r="C36" s="103"/>
      <c r="D36" s="103"/>
      <c r="E36" s="103"/>
      <c r="F36" s="103"/>
      <c r="G36" s="103"/>
      <c r="H36" s="103"/>
      <c r="I36" s="103"/>
      <c r="J36" s="103"/>
      <c r="K36" s="111"/>
      <c r="L36" s="103"/>
      <c r="M36" s="99"/>
    </row>
    <row r="37" spans="2:16" ht="12" customHeight="1">
      <c r="B37" s="218" t="s">
        <v>1027</v>
      </c>
      <c r="C37" s="36"/>
      <c r="D37" s="36"/>
      <c r="E37" s="36"/>
      <c r="F37" s="36"/>
      <c r="G37" s="36"/>
      <c r="H37" s="36"/>
      <c r="I37" s="36"/>
      <c r="J37" s="36"/>
      <c r="K37" s="346"/>
      <c r="L37" s="36"/>
      <c r="M37" s="37"/>
      <c r="O37" s="200">
        <f>SUM(O5:O35)</f>
        <v>1</v>
      </c>
      <c r="P37" s="332">
        <f>SUM(P5:P35)</f>
        <v>0</v>
      </c>
    </row>
    <row r="38" spans="2:16" ht="12" customHeight="1">
      <c r="B38" s="220" t="s">
        <v>1028</v>
      </c>
      <c r="C38" s="31"/>
      <c r="D38" s="31"/>
      <c r="E38" s="31"/>
      <c r="F38" s="31"/>
      <c r="G38" s="31"/>
      <c r="H38" s="31"/>
      <c r="I38" s="31"/>
      <c r="J38" s="31"/>
      <c r="K38" s="335"/>
      <c r="L38" s="31"/>
      <c r="M38" s="32"/>
      <c r="O38" s="212"/>
      <c r="P38" s="347"/>
    </row>
    <row r="39" spans="2:13" ht="12" customHeight="1">
      <c r="B39" s="219" t="s">
        <v>1030</v>
      </c>
      <c r="C39" s="39"/>
      <c r="D39" s="39"/>
      <c r="E39" s="39"/>
      <c r="F39" s="39"/>
      <c r="G39" s="39"/>
      <c r="H39" s="39"/>
      <c r="I39" s="39"/>
      <c r="J39" s="39"/>
      <c r="K39" s="329"/>
      <c r="L39" s="39"/>
      <c r="M39" s="40"/>
    </row>
  </sheetData>
  <sheetProtection/>
  <mergeCells count="77">
    <mergeCell ref="L19:M19"/>
    <mergeCell ref="M20:M21"/>
    <mergeCell ref="B21:C21"/>
    <mergeCell ref="L34:M34"/>
    <mergeCell ref="B32:C32"/>
    <mergeCell ref="B20:C20"/>
    <mergeCell ref="B30:C30"/>
    <mergeCell ref="M28:M29"/>
    <mergeCell ref="B29:C29"/>
    <mergeCell ref="D23:D24"/>
    <mergeCell ref="E23:E24"/>
    <mergeCell ref="L31:M31"/>
    <mergeCell ref="L25:M26"/>
    <mergeCell ref="B35:C35"/>
    <mergeCell ref="L35:M35"/>
    <mergeCell ref="B33:C33"/>
    <mergeCell ref="L33:M33"/>
    <mergeCell ref="L32:M32"/>
    <mergeCell ref="B25:C26"/>
    <mergeCell ref="B28:C28"/>
    <mergeCell ref="L30:M30"/>
    <mergeCell ref="M23:M24"/>
    <mergeCell ref="B34:C34"/>
    <mergeCell ref="B5:C5"/>
    <mergeCell ref="L5:M5"/>
    <mergeCell ref="D25:D26"/>
    <mergeCell ref="E25:E26"/>
    <mergeCell ref="B19:C19"/>
    <mergeCell ref="B14:C14"/>
    <mergeCell ref="B17:C17"/>
    <mergeCell ref="T3:T4"/>
    <mergeCell ref="B8:C9"/>
    <mergeCell ref="D8:D9"/>
    <mergeCell ref="E8:E9"/>
    <mergeCell ref="B3:C4"/>
    <mergeCell ref="J3:J4"/>
    <mergeCell ref="K3:K4"/>
    <mergeCell ref="B15:C16"/>
    <mergeCell ref="D15:D16"/>
    <mergeCell ref="M15:M16"/>
    <mergeCell ref="E15:E16"/>
    <mergeCell ref="U3:U4"/>
    <mergeCell ref="X3:X4"/>
    <mergeCell ref="W3:W4"/>
    <mergeCell ref="V3:V4"/>
    <mergeCell ref="G3:G4"/>
    <mergeCell ref="H3:I3"/>
    <mergeCell ref="L12:L13"/>
    <mergeCell ref="M10:M13"/>
    <mergeCell ref="L14:M14"/>
    <mergeCell ref="B6:C6"/>
    <mergeCell ref="L6:M6"/>
    <mergeCell ref="O2:P2"/>
    <mergeCell ref="D3:D4"/>
    <mergeCell ref="E3:E4"/>
    <mergeCell ref="F3:F4"/>
    <mergeCell ref="B2:M2"/>
    <mergeCell ref="Y2:AA2"/>
    <mergeCell ref="Y3:Y4"/>
    <mergeCell ref="Z3:Z4"/>
    <mergeCell ref="AA3:AA4"/>
    <mergeCell ref="R2:X2"/>
    <mergeCell ref="L3:M4"/>
    <mergeCell ref="O3:O4"/>
    <mergeCell ref="P3:P4"/>
    <mergeCell ref="R3:R4"/>
    <mergeCell ref="S3:S4"/>
    <mergeCell ref="M17:M18"/>
    <mergeCell ref="B23:B24"/>
    <mergeCell ref="C23:C24"/>
    <mergeCell ref="B27:C27"/>
    <mergeCell ref="L8:M9"/>
    <mergeCell ref="B10:C11"/>
    <mergeCell ref="D10:D11"/>
    <mergeCell ref="E10:E11"/>
    <mergeCell ref="B12:C13"/>
    <mergeCell ref="L10:L11"/>
  </mergeCell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A4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57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9" width="7.57421875" style="43" customWidth="1"/>
    <col min="20" max="20" width="9.140625" style="43" customWidth="1"/>
    <col min="21" max="23" width="7.7109375" style="43" customWidth="1"/>
    <col min="24" max="24" width="7.57421875" style="43" customWidth="1"/>
  </cols>
  <sheetData>
    <row r="1" ht="8.25" customHeight="1"/>
    <row r="2" spans="2:27" ht="15.75">
      <c r="B2" s="506" t="s">
        <v>980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60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 customHeight="1">
      <c r="B8" s="540" t="s">
        <v>202</v>
      </c>
      <c r="C8" s="540" t="s">
        <v>992</v>
      </c>
      <c r="D8" s="436" t="s">
        <v>137</v>
      </c>
      <c r="E8" s="436" t="s">
        <v>17</v>
      </c>
      <c r="F8" s="71" t="s">
        <v>21</v>
      </c>
      <c r="G8" s="9"/>
      <c r="H8" s="9" t="s">
        <v>172</v>
      </c>
      <c r="I8" s="9"/>
      <c r="J8" s="9">
        <v>4</v>
      </c>
      <c r="K8" s="10">
        <f aca="true" t="shared" si="0" ref="K8:K23">AA8</f>
        <v>92</v>
      </c>
      <c r="L8" s="675" t="s">
        <v>81</v>
      </c>
      <c r="M8" s="647"/>
      <c r="O8" s="60">
        <v>0</v>
      </c>
      <c r="P8" s="327">
        <f aca="true" t="shared" si="1" ref="P8:P22"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23">SUM(R8:W8)</f>
        <v>23</v>
      </c>
      <c r="Y8" s="371">
        <f aca="true" t="shared" si="3" ref="Y8:Y23">X8*J8</f>
        <v>92</v>
      </c>
      <c r="Z8" s="371">
        <v>0</v>
      </c>
      <c r="AA8" s="371">
        <f aca="true" t="shared" si="4" ref="AA8:AA23">Y8+Z8</f>
        <v>92</v>
      </c>
    </row>
    <row r="9" spans="2:27" ht="12.75" customHeight="1">
      <c r="B9" s="628"/>
      <c r="C9" s="606"/>
      <c r="D9" s="480"/>
      <c r="E9" s="480"/>
      <c r="F9" s="71" t="s">
        <v>20</v>
      </c>
      <c r="G9" s="9"/>
      <c r="H9" s="9" t="s">
        <v>172</v>
      </c>
      <c r="I9" s="9"/>
      <c r="J9" s="9">
        <v>4</v>
      </c>
      <c r="K9" s="10">
        <f t="shared" si="0"/>
        <v>72</v>
      </c>
      <c r="L9" s="683"/>
      <c r="M9" s="648"/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>
        <v>3</v>
      </c>
      <c r="W9" s="322"/>
      <c r="X9" s="322">
        <f t="shared" si="2"/>
        <v>18</v>
      </c>
      <c r="Y9" s="371">
        <f t="shared" si="3"/>
        <v>72</v>
      </c>
      <c r="Z9" s="371">
        <v>0</v>
      </c>
      <c r="AA9" s="371">
        <f t="shared" si="4"/>
        <v>72</v>
      </c>
    </row>
    <row r="10" spans="2:27" ht="12.75" customHeight="1">
      <c r="B10" s="628"/>
      <c r="C10" s="540" t="s">
        <v>993</v>
      </c>
      <c r="D10" s="498" t="s">
        <v>224</v>
      </c>
      <c r="E10" s="498" t="s">
        <v>994</v>
      </c>
      <c r="F10" s="71" t="s">
        <v>21</v>
      </c>
      <c r="G10" s="9"/>
      <c r="H10" s="9" t="s">
        <v>172</v>
      </c>
      <c r="I10" s="9"/>
      <c r="J10" s="9">
        <v>4</v>
      </c>
      <c r="K10" s="10">
        <f t="shared" si="0"/>
        <v>112</v>
      </c>
      <c r="L10" s="675" t="s">
        <v>81</v>
      </c>
      <c r="M10" s="647"/>
      <c r="O10" s="60">
        <v>0</v>
      </c>
      <c r="P10" s="327">
        <f t="shared" si="1"/>
        <v>0</v>
      </c>
      <c r="R10" s="322">
        <v>10</v>
      </c>
      <c r="S10" s="322">
        <v>10</v>
      </c>
      <c r="T10" s="322">
        <v>5</v>
      </c>
      <c r="U10" s="322"/>
      <c r="V10" s="322">
        <v>3</v>
      </c>
      <c r="W10" s="322"/>
      <c r="X10" s="322">
        <f t="shared" si="2"/>
        <v>28</v>
      </c>
      <c r="Y10" s="371">
        <f t="shared" si="3"/>
        <v>112</v>
      </c>
      <c r="Z10" s="371">
        <v>0</v>
      </c>
      <c r="AA10" s="371">
        <f t="shared" si="4"/>
        <v>112</v>
      </c>
    </row>
    <row r="11" spans="2:27" ht="12.75" customHeight="1">
      <c r="B11" s="606"/>
      <c r="C11" s="606"/>
      <c r="D11" s="480"/>
      <c r="E11" s="480"/>
      <c r="F11" s="71" t="s">
        <v>20</v>
      </c>
      <c r="G11" s="9"/>
      <c r="H11" s="9" t="s">
        <v>172</v>
      </c>
      <c r="I11" s="9"/>
      <c r="J11" s="9">
        <v>4</v>
      </c>
      <c r="K11" s="10">
        <f t="shared" si="0"/>
        <v>92</v>
      </c>
      <c r="L11" s="683"/>
      <c r="M11" s="648"/>
      <c r="O11" s="60">
        <v>0</v>
      </c>
      <c r="P11" s="327">
        <f t="shared" si="1"/>
        <v>0</v>
      </c>
      <c r="R11" s="322">
        <v>10</v>
      </c>
      <c r="S11" s="322">
        <v>10</v>
      </c>
      <c r="T11" s="322"/>
      <c r="U11" s="322"/>
      <c r="V11" s="322">
        <v>3</v>
      </c>
      <c r="W11" s="322"/>
      <c r="X11" s="322">
        <f t="shared" si="2"/>
        <v>23</v>
      </c>
      <c r="Y11" s="371">
        <f t="shared" si="3"/>
        <v>92</v>
      </c>
      <c r="Z11" s="371">
        <v>0</v>
      </c>
      <c r="AA11" s="371">
        <f t="shared" si="4"/>
        <v>92</v>
      </c>
    </row>
    <row r="12" spans="2:27" ht="12.75">
      <c r="B12" s="540" t="s">
        <v>995</v>
      </c>
      <c r="C12" s="540" t="s">
        <v>992</v>
      </c>
      <c r="D12" s="556" t="s">
        <v>137</v>
      </c>
      <c r="E12" s="498" t="s">
        <v>17</v>
      </c>
      <c r="F12" s="74" t="s">
        <v>21</v>
      </c>
      <c r="G12" s="9"/>
      <c r="H12" s="9"/>
      <c r="I12" s="9"/>
      <c r="J12" s="9">
        <v>4</v>
      </c>
      <c r="K12" s="10">
        <f t="shared" si="0"/>
        <v>80</v>
      </c>
      <c r="L12" s="571" t="s">
        <v>110</v>
      </c>
      <c r="M12" s="572"/>
      <c r="O12" s="60">
        <v>0</v>
      </c>
      <c r="P12" s="327">
        <f t="shared" si="1"/>
        <v>0</v>
      </c>
      <c r="R12" s="322">
        <v>10</v>
      </c>
      <c r="S12" s="322">
        <v>5</v>
      </c>
      <c r="T12" s="322">
        <v>5</v>
      </c>
      <c r="U12" s="322"/>
      <c r="V12" s="322"/>
      <c r="W12" s="322"/>
      <c r="X12" s="322">
        <f t="shared" si="2"/>
        <v>20</v>
      </c>
      <c r="Y12" s="371">
        <f t="shared" si="3"/>
        <v>80</v>
      </c>
      <c r="Z12" s="371">
        <v>0</v>
      </c>
      <c r="AA12" s="371">
        <f t="shared" si="4"/>
        <v>80</v>
      </c>
    </row>
    <row r="13" spans="2:27" ht="12.75">
      <c r="B13" s="628"/>
      <c r="C13" s="606"/>
      <c r="D13" s="655"/>
      <c r="E13" s="503"/>
      <c r="F13" s="74" t="s">
        <v>20</v>
      </c>
      <c r="G13" s="9"/>
      <c r="H13" s="9"/>
      <c r="I13" s="9"/>
      <c r="J13" s="9">
        <v>4</v>
      </c>
      <c r="K13" s="10">
        <f t="shared" si="0"/>
        <v>60</v>
      </c>
      <c r="L13" s="573"/>
      <c r="M13" s="574"/>
      <c r="O13" s="60">
        <v>0</v>
      </c>
      <c r="P13" s="327">
        <f t="shared" si="1"/>
        <v>0</v>
      </c>
      <c r="R13" s="322">
        <v>10</v>
      </c>
      <c r="S13" s="322">
        <v>5</v>
      </c>
      <c r="T13" s="322"/>
      <c r="U13" s="322"/>
      <c r="V13" s="322"/>
      <c r="W13" s="322"/>
      <c r="X13" s="322">
        <f t="shared" si="2"/>
        <v>15</v>
      </c>
      <c r="Y13" s="371">
        <f t="shared" si="3"/>
        <v>60</v>
      </c>
      <c r="Z13" s="371">
        <v>0</v>
      </c>
      <c r="AA13" s="371">
        <f t="shared" si="4"/>
        <v>60</v>
      </c>
    </row>
    <row r="14" spans="2:27" ht="12.75">
      <c r="B14" s="628"/>
      <c r="C14" s="540" t="s">
        <v>993</v>
      </c>
      <c r="D14" s="498" t="s">
        <v>224</v>
      </c>
      <c r="E14" s="498" t="s">
        <v>994</v>
      </c>
      <c r="F14" s="71" t="s">
        <v>21</v>
      </c>
      <c r="G14" s="9"/>
      <c r="H14" s="9" t="s">
        <v>172</v>
      </c>
      <c r="I14" s="9"/>
      <c r="J14" s="9">
        <v>4</v>
      </c>
      <c r="K14" s="10">
        <f t="shared" si="0"/>
        <v>112</v>
      </c>
      <c r="L14" s="571" t="s">
        <v>110</v>
      </c>
      <c r="M14" s="572"/>
      <c r="O14" s="60">
        <v>0</v>
      </c>
      <c r="P14" s="327">
        <f t="shared" si="1"/>
        <v>0</v>
      </c>
      <c r="R14" s="322">
        <v>10</v>
      </c>
      <c r="S14" s="322">
        <v>10</v>
      </c>
      <c r="T14" s="322">
        <v>5</v>
      </c>
      <c r="U14" s="322"/>
      <c r="V14" s="322">
        <v>3</v>
      </c>
      <c r="W14" s="322"/>
      <c r="X14" s="322">
        <f t="shared" si="2"/>
        <v>28</v>
      </c>
      <c r="Y14" s="371">
        <f t="shared" si="3"/>
        <v>112</v>
      </c>
      <c r="Z14" s="371">
        <v>0</v>
      </c>
      <c r="AA14" s="371">
        <f t="shared" si="4"/>
        <v>112</v>
      </c>
    </row>
    <row r="15" spans="2:27" ht="12.75">
      <c r="B15" s="606"/>
      <c r="C15" s="606"/>
      <c r="D15" s="503"/>
      <c r="E15" s="503"/>
      <c r="F15" s="71" t="s">
        <v>20</v>
      </c>
      <c r="G15" s="9"/>
      <c r="H15" s="9" t="s">
        <v>172</v>
      </c>
      <c r="I15" s="9"/>
      <c r="J15" s="9">
        <v>4</v>
      </c>
      <c r="K15" s="10">
        <f t="shared" si="0"/>
        <v>92</v>
      </c>
      <c r="L15" s="573"/>
      <c r="M15" s="574"/>
      <c r="O15" s="60">
        <v>0</v>
      </c>
      <c r="P15" s="327">
        <f t="shared" si="1"/>
        <v>0</v>
      </c>
      <c r="R15" s="322">
        <v>10</v>
      </c>
      <c r="S15" s="322">
        <v>10</v>
      </c>
      <c r="T15" s="322"/>
      <c r="U15" s="322"/>
      <c r="V15" s="322">
        <v>3</v>
      </c>
      <c r="W15" s="322"/>
      <c r="X15" s="322">
        <f t="shared" si="2"/>
        <v>23</v>
      </c>
      <c r="Y15" s="371">
        <f t="shared" si="3"/>
        <v>92</v>
      </c>
      <c r="Z15" s="371">
        <v>0</v>
      </c>
      <c r="AA15" s="371">
        <f t="shared" si="4"/>
        <v>92</v>
      </c>
    </row>
    <row r="16" spans="2:27" ht="12.75">
      <c r="B16" s="645" t="s">
        <v>981</v>
      </c>
      <c r="C16" s="682"/>
      <c r="D16" s="53" t="s">
        <v>23</v>
      </c>
      <c r="E16" s="53" t="s">
        <v>16</v>
      </c>
      <c r="F16" s="91" t="s">
        <v>21</v>
      </c>
      <c r="G16" s="159"/>
      <c r="H16" s="9" t="s">
        <v>124</v>
      </c>
      <c r="I16" s="9"/>
      <c r="J16" s="9">
        <v>6</v>
      </c>
      <c r="K16" s="10">
        <f t="shared" si="0"/>
        <v>120</v>
      </c>
      <c r="L16" s="195" t="s">
        <v>83</v>
      </c>
      <c r="M16" s="560" t="s">
        <v>83</v>
      </c>
      <c r="O16" s="60">
        <v>0</v>
      </c>
      <c r="P16" s="327">
        <f t="shared" si="1"/>
        <v>0</v>
      </c>
      <c r="R16" s="322">
        <v>10</v>
      </c>
      <c r="S16" s="322">
        <v>2</v>
      </c>
      <c r="T16" s="322">
        <v>5</v>
      </c>
      <c r="U16" s="322"/>
      <c r="V16" s="322">
        <v>3</v>
      </c>
      <c r="W16" s="322"/>
      <c r="X16" s="322">
        <f t="shared" si="2"/>
        <v>20</v>
      </c>
      <c r="Y16" s="371">
        <f t="shared" si="3"/>
        <v>120</v>
      </c>
      <c r="Z16" s="371">
        <v>0</v>
      </c>
      <c r="AA16" s="371">
        <f t="shared" si="4"/>
        <v>120</v>
      </c>
    </row>
    <row r="17" spans="2:27" ht="12.75">
      <c r="B17" s="171" t="s">
        <v>987</v>
      </c>
      <c r="C17" s="171" t="s">
        <v>991</v>
      </c>
      <c r="D17" s="53" t="s">
        <v>23</v>
      </c>
      <c r="E17" s="53" t="s">
        <v>16</v>
      </c>
      <c r="F17" s="112" t="s">
        <v>20</v>
      </c>
      <c r="G17" s="60"/>
      <c r="H17" s="71" t="s">
        <v>48</v>
      </c>
      <c r="I17" s="71"/>
      <c r="J17" s="9">
        <v>4</v>
      </c>
      <c r="K17" s="10">
        <f t="shared" si="0"/>
        <v>60</v>
      </c>
      <c r="L17" s="137" t="s">
        <v>59</v>
      </c>
      <c r="M17" s="622"/>
      <c r="O17" s="60">
        <v>0</v>
      </c>
      <c r="P17" s="327">
        <f t="shared" si="1"/>
        <v>0</v>
      </c>
      <c r="R17" s="322">
        <v>10</v>
      </c>
      <c r="S17" s="322">
        <v>2</v>
      </c>
      <c r="T17" s="322"/>
      <c r="U17" s="322"/>
      <c r="V17" s="322">
        <v>3</v>
      </c>
      <c r="W17" s="322"/>
      <c r="X17" s="322">
        <f t="shared" si="2"/>
        <v>15</v>
      </c>
      <c r="Y17" s="371">
        <f t="shared" si="3"/>
        <v>60</v>
      </c>
      <c r="Z17" s="371">
        <v>0</v>
      </c>
      <c r="AA17" s="371">
        <f t="shared" si="4"/>
        <v>60</v>
      </c>
    </row>
    <row r="18" spans="2:27" ht="12.75">
      <c r="B18" s="645" t="s">
        <v>124</v>
      </c>
      <c r="C18" s="618"/>
      <c r="D18" s="9" t="s">
        <v>23</v>
      </c>
      <c r="E18" s="9" t="s">
        <v>16</v>
      </c>
      <c r="F18" s="48" t="s">
        <v>20</v>
      </c>
      <c r="G18" s="9"/>
      <c r="H18" s="9" t="s">
        <v>124</v>
      </c>
      <c r="I18" s="9"/>
      <c r="J18" s="9">
        <v>6</v>
      </c>
      <c r="K18" s="10">
        <f t="shared" si="0"/>
        <v>90</v>
      </c>
      <c r="L18" s="562" t="s">
        <v>175</v>
      </c>
      <c r="M18" s="644"/>
      <c r="O18" s="60">
        <v>0</v>
      </c>
      <c r="P18" s="327">
        <f t="shared" si="1"/>
        <v>0</v>
      </c>
      <c r="R18" s="322">
        <v>10</v>
      </c>
      <c r="S18" s="322">
        <v>2</v>
      </c>
      <c r="T18" s="322"/>
      <c r="U18" s="322"/>
      <c r="V18" s="322">
        <v>3</v>
      </c>
      <c r="W18" s="322"/>
      <c r="X18" s="322">
        <f t="shared" si="2"/>
        <v>15</v>
      </c>
      <c r="Y18" s="371">
        <f t="shared" si="3"/>
        <v>90</v>
      </c>
      <c r="Z18" s="371">
        <v>0</v>
      </c>
      <c r="AA18" s="371">
        <f t="shared" si="4"/>
        <v>90</v>
      </c>
    </row>
    <row r="19" spans="2:27" ht="12.75">
      <c r="B19" s="576" t="s">
        <v>988</v>
      </c>
      <c r="C19" s="577"/>
      <c r="D19" s="74" t="s">
        <v>44</v>
      </c>
      <c r="E19" s="74" t="s">
        <v>49</v>
      </c>
      <c r="F19" s="73" t="s">
        <v>20</v>
      </c>
      <c r="G19" s="71" t="s">
        <v>173</v>
      </c>
      <c r="H19" s="1"/>
      <c r="I19" s="1"/>
      <c r="J19" s="10">
        <v>4</v>
      </c>
      <c r="K19" s="10">
        <f t="shared" si="0"/>
        <v>32</v>
      </c>
      <c r="L19" s="530" t="s">
        <v>60</v>
      </c>
      <c r="M19" s="531"/>
      <c r="O19" s="60">
        <v>0</v>
      </c>
      <c r="P19" s="327">
        <f t="shared" si="1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2"/>
        <v>8</v>
      </c>
      <c r="Y19" s="371">
        <f t="shared" si="3"/>
        <v>32</v>
      </c>
      <c r="Z19" s="371">
        <v>0</v>
      </c>
      <c r="AA19" s="371">
        <f t="shared" si="4"/>
        <v>32</v>
      </c>
    </row>
    <row r="20" spans="2:27" ht="12.75">
      <c r="B20" s="578"/>
      <c r="C20" s="579"/>
      <c r="D20" s="60" t="s">
        <v>268</v>
      </c>
      <c r="E20" s="60" t="s">
        <v>16</v>
      </c>
      <c r="F20" s="48" t="s">
        <v>20</v>
      </c>
      <c r="G20" s="60"/>
      <c r="H20" s="13"/>
      <c r="I20" s="13"/>
      <c r="J20" s="9">
        <v>4</v>
      </c>
      <c r="K20" s="10">
        <f t="shared" si="0"/>
        <v>28</v>
      </c>
      <c r="L20" s="534"/>
      <c r="M20" s="535"/>
      <c r="O20" s="60">
        <v>0</v>
      </c>
      <c r="P20" s="327">
        <f t="shared" si="1"/>
        <v>0</v>
      </c>
      <c r="R20" s="322">
        <v>5</v>
      </c>
      <c r="S20" s="322">
        <v>2</v>
      </c>
      <c r="T20" s="322"/>
      <c r="U20" s="322"/>
      <c r="V20" s="322"/>
      <c r="W20" s="322"/>
      <c r="X20" s="322">
        <f t="shared" si="2"/>
        <v>7</v>
      </c>
      <c r="Y20" s="371">
        <f t="shared" si="3"/>
        <v>28</v>
      </c>
      <c r="Z20" s="371">
        <v>0</v>
      </c>
      <c r="AA20" s="371">
        <f t="shared" si="4"/>
        <v>28</v>
      </c>
    </row>
    <row r="21" spans="2:27" ht="12.75" customHeight="1">
      <c r="B21" s="576" t="s">
        <v>983</v>
      </c>
      <c r="C21" s="577"/>
      <c r="D21" s="9" t="s">
        <v>44</v>
      </c>
      <c r="E21" s="9" t="s">
        <v>49</v>
      </c>
      <c r="F21" s="91" t="s">
        <v>20</v>
      </c>
      <c r="G21" s="53" t="s">
        <v>63</v>
      </c>
      <c r="H21" s="53"/>
      <c r="I21" s="53"/>
      <c r="J21" s="53">
        <v>4</v>
      </c>
      <c r="K21" s="10">
        <f t="shared" si="0"/>
        <v>32</v>
      </c>
      <c r="L21" s="530" t="s">
        <v>60</v>
      </c>
      <c r="M21" s="531"/>
      <c r="O21" s="60">
        <v>0</v>
      </c>
      <c r="P21" s="327">
        <f t="shared" si="1"/>
        <v>0</v>
      </c>
      <c r="R21" s="322">
        <v>5</v>
      </c>
      <c r="S21" s="322"/>
      <c r="T21" s="322"/>
      <c r="U21" s="322">
        <v>3</v>
      </c>
      <c r="V21" s="322"/>
      <c r="W21" s="322"/>
      <c r="X21" s="322">
        <f t="shared" si="2"/>
        <v>8</v>
      </c>
      <c r="Y21" s="371">
        <f t="shared" si="3"/>
        <v>32</v>
      </c>
      <c r="Z21" s="371">
        <v>0</v>
      </c>
      <c r="AA21" s="371">
        <f t="shared" si="4"/>
        <v>32</v>
      </c>
    </row>
    <row r="22" spans="2:27" ht="12.75">
      <c r="B22" s="578"/>
      <c r="C22" s="579"/>
      <c r="D22" s="71" t="s">
        <v>953</v>
      </c>
      <c r="E22" s="9" t="s">
        <v>49</v>
      </c>
      <c r="F22" s="91" t="s">
        <v>20</v>
      </c>
      <c r="G22" s="53" t="s">
        <v>63</v>
      </c>
      <c r="H22" s="53"/>
      <c r="I22" s="53"/>
      <c r="J22" s="53">
        <v>4</v>
      </c>
      <c r="K22" s="10">
        <f t="shared" si="0"/>
        <v>32</v>
      </c>
      <c r="L22" s="534"/>
      <c r="M22" s="535"/>
      <c r="O22" s="60">
        <v>0</v>
      </c>
      <c r="P22" s="327">
        <f t="shared" si="1"/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 t="shared" si="2"/>
        <v>8</v>
      </c>
      <c r="Y22" s="371">
        <f t="shared" si="3"/>
        <v>32</v>
      </c>
      <c r="Z22" s="371">
        <v>0</v>
      </c>
      <c r="AA22" s="371">
        <f t="shared" si="4"/>
        <v>32</v>
      </c>
    </row>
    <row r="23" spans="2:27" ht="12.75">
      <c r="B23" s="526" t="s">
        <v>984</v>
      </c>
      <c r="C23" s="583"/>
      <c r="D23" s="73" t="s">
        <v>44</v>
      </c>
      <c r="E23" s="71" t="s">
        <v>49</v>
      </c>
      <c r="F23" s="48" t="s">
        <v>20</v>
      </c>
      <c r="G23" s="71" t="s">
        <v>65</v>
      </c>
      <c r="H23" s="9"/>
      <c r="I23" s="9"/>
      <c r="J23" s="9">
        <v>4</v>
      </c>
      <c r="K23" s="10">
        <f t="shared" si="0"/>
        <v>32</v>
      </c>
      <c r="L23" s="553" t="s">
        <v>60</v>
      </c>
      <c r="M23" s="554"/>
      <c r="O23" s="60">
        <v>0</v>
      </c>
      <c r="P23" s="327">
        <f aca="true" t="shared" si="5" ref="P23:P44">O23*K23</f>
        <v>0</v>
      </c>
      <c r="R23" s="322">
        <v>5</v>
      </c>
      <c r="S23" s="322"/>
      <c r="T23" s="322"/>
      <c r="U23" s="322">
        <v>3</v>
      </c>
      <c r="V23" s="322"/>
      <c r="W23" s="322"/>
      <c r="X23" s="322">
        <f t="shared" si="2"/>
        <v>8</v>
      </c>
      <c r="Y23" s="371">
        <f t="shared" si="3"/>
        <v>32</v>
      </c>
      <c r="Z23" s="371">
        <v>0</v>
      </c>
      <c r="AA23" s="371">
        <f t="shared" si="4"/>
        <v>32</v>
      </c>
    </row>
    <row r="24" spans="2:27" ht="12.75">
      <c r="B24" s="15" t="s">
        <v>273</v>
      </c>
      <c r="C24" s="95"/>
      <c r="D24" s="16"/>
      <c r="E24" s="16"/>
      <c r="F24" s="16"/>
      <c r="G24" s="16"/>
      <c r="H24" s="16"/>
      <c r="I24" s="16"/>
      <c r="J24" s="17"/>
      <c r="K24" s="47"/>
      <c r="L24" s="47"/>
      <c r="M24" s="18"/>
      <c r="R24" s="323"/>
      <c r="S24" s="324"/>
      <c r="T24" s="324"/>
      <c r="U24" s="324"/>
      <c r="V24" s="324"/>
      <c r="W24" s="324"/>
      <c r="X24" s="325"/>
      <c r="Y24" s="378"/>
      <c r="Z24" s="373"/>
      <c r="AA24" s="374"/>
    </row>
    <row r="25" spans="2:27" ht="12.75">
      <c r="B25" s="526" t="s">
        <v>1128</v>
      </c>
      <c r="C25" s="583"/>
      <c r="D25" s="74" t="s">
        <v>194</v>
      </c>
      <c r="E25" s="71" t="s">
        <v>49</v>
      </c>
      <c r="F25" s="112" t="s">
        <v>20</v>
      </c>
      <c r="G25" s="74" t="s">
        <v>173</v>
      </c>
      <c r="H25" s="53"/>
      <c r="I25" s="53"/>
      <c r="J25" s="53">
        <v>4</v>
      </c>
      <c r="K25" s="10">
        <f aca="true" t="shared" si="6" ref="K25:K44">AA25</f>
        <v>52</v>
      </c>
      <c r="L25" s="679" t="s">
        <v>42</v>
      </c>
      <c r="M25" s="680"/>
      <c r="O25" s="60">
        <v>0</v>
      </c>
      <c r="P25" s="327">
        <f t="shared" si="5"/>
        <v>0</v>
      </c>
      <c r="R25" s="322">
        <v>10</v>
      </c>
      <c r="S25" s="322"/>
      <c r="T25" s="322"/>
      <c r="U25" s="322">
        <v>3</v>
      </c>
      <c r="V25" s="322"/>
      <c r="W25" s="322"/>
      <c r="X25" s="322">
        <f aca="true" t="shared" si="7" ref="X25:X44">SUM(R25:W25)</f>
        <v>13</v>
      </c>
      <c r="Y25" s="371">
        <f aca="true" t="shared" si="8" ref="Y25:Y44">X25*J25</f>
        <v>52</v>
      </c>
      <c r="Z25" s="371">
        <v>0</v>
      </c>
      <c r="AA25" s="371">
        <f aca="true" t="shared" si="9" ref="AA25:AA44">Y25+Z25</f>
        <v>52</v>
      </c>
    </row>
    <row r="26" spans="2:27" ht="12.75">
      <c r="B26" s="526" t="s">
        <v>695</v>
      </c>
      <c r="C26" s="583"/>
      <c r="D26" s="74" t="s">
        <v>194</v>
      </c>
      <c r="E26" s="71" t="s">
        <v>49</v>
      </c>
      <c r="F26" s="112" t="s">
        <v>20</v>
      </c>
      <c r="G26" s="74" t="s">
        <v>63</v>
      </c>
      <c r="H26" s="53"/>
      <c r="I26" s="53"/>
      <c r="J26" s="53">
        <v>4</v>
      </c>
      <c r="K26" s="10">
        <f t="shared" si="6"/>
        <v>52</v>
      </c>
      <c r="L26" s="562" t="s">
        <v>59</v>
      </c>
      <c r="M26" s="575"/>
      <c r="O26" s="60">
        <v>0</v>
      </c>
      <c r="P26" s="327">
        <f t="shared" si="5"/>
        <v>0</v>
      </c>
      <c r="R26" s="322">
        <v>10</v>
      </c>
      <c r="S26" s="322"/>
      <c r="T26" s="322"/>
      <c r="U26" s="322">
        <v>3</v>
      </c>
      <c r="V26" s="322"/>
      <c r="W26" s="322"/>
      <c r="X26" s="322">
        <f t="shared" si="7"/>
        <v>13</v>
      </c>
      <c r="Y26" s="371">
        <f t="shared" si="8"/>
        <v>52</v>
      </c>
      <c r="Z26" s="371">
        <v>0</v>
      </c>
      <c r="AA26" s="371">
        <f t="shared" si="9"/>
        <v>52</v>
      </c>
    </row>
    <row r="27" spans="2:27" ht="12.75">
      <c r="B27" s="170" t="s">
        <v>154</v>
      </c>
      <c r="C27" s="113" t="s">
        <v>985</v>
      </c>
      <c r="D27" s="60" t="s">
        <v>268</v>
      </c>
      <c r="E27" s="60" t="s">
        <v>16</v>
      </c>
      <c r="F27" s="48" t="s">
        <v>20</v>
      </c>
      <c r="G27" s="60"/>
      <c r="H27" s="13"/>
      <c r="I27" s="13"/>
      <c r="J27" s="9">
        <v>4</v>
      </c>
      <c r="K27" s="10">
        <f t="shared" si="6"/>
        <v>28</v>
      </c>
      <c r="L27" s="553" t="s">
        <v>42</v>
      </c>
      <c r="M27" s="554"/>
      <c r="O27" s="60">
        <v>0</v>
      </c>
      <c r="P27" s="327">
        <f t="shared" si="5"/>
        <v>0</v>
      </c>
      <c r="R27" s="322">
        <v>5</v>
      </c>
      <c r="S27" s="322">
        <v>2</v>
      </c>
      <c r="T27" s="322"/>
      <c r="U27" s="322"/>
      <c r="V27" s="322"/>
      <c r="W27" s="322"/>
      <c r="X27" s="322">
        <f t="shared" si="7"/>
        <v>7</v>
      </c>
      <c r="Y27" s="371">
        <f t="shared" si="8"/>
        <v>28</v>
      </c>
      <c r="Z27" s="371">
        <v>0</v>
      </c>
      <c r="AA27" s="371">
        <f t="shared" si="9"/>
        <v>28</v>
      </c>
    </row>
    <row r="28" spans="2:27" ht="12.75">
      <c r="B28" s="518" t="s">
        <v>982</v>
      </c>
      <c r="C28" s="555" t="s">
        <v>913</v>
      </c>
      <c r="D28" s="71" t="s">
        <v>268</v>
      </c>
      <c r="E28" s="71" t="s">
        <v>17</v>
      </c>
      <c r="F28" s="48" t="s">
        <v>20</v>
      </c>
      <c r="G28" s="9"/>
      <c r="H28" s="71"/>
      <c r="I28" s="9"/>
      <c r="J28" s="9">
        <v>4</v>
      </c>
      <c r="K28" s="10">
        <f t="shared" si="6"/>
        <v>40</v>
      </c>
      <c r="L28" s="571" t="s">
        <v>93</v>
      </c>
      <c r="M28" s="531"/>
      <c r="O28" s="60">
        <v>0</v>
      </c>
      <c r="P28" s="327">
        <f t="shared" si="5"/>
        <v>0</v>
      </c>
      <c r="R28" s="322">
        <v>5</v>
      </c>
      <c r="S28" s="322">
        <v>5</v>
      </c>
      <c r="T28" s="322"/>
      <c r="U28" s="322"/>
      <c r="V28" s="322"/>
      <c r="W28" s="322"/>
      <c r="X28" s="322">
        <f t="shared" si="7"/>
        <v>10</v>
      </c>
      <c r="Y28" s="371">
        <f t="shared" si="8"/>
        <v>40</v>
      </c>
      <c r="Z28" s="371">
        <v>0</v>
      </c>
      <c r="AA28" s="371">
        <f t="shared" si="9"/>
        <v>40</v>
      </c>
    </row>
    <row r="29" spans="2:27" ht="12.75">
      <c r="B29" s="522"/>
      <c r="C29" s="529"/>
      <c r="D29" s="74" t="s">
        <v>23</v>
      </c>
      <c r="E29" s="71" t="s">
        <v>17</v>
      </c>
      <c r="F29" s="48" t="s">
        <v>20</v>
      </c>
      <c r="G29" s="9"/>
      <c r="H29" s="71"/>
      <c r="I29" s="9"/>
      <c r="J29" s="9">
        <v>4</v>
      </c>
      <c r="K29" s="10">
        <f t="shared" si="6"/>
        <v>60</v>
      </c>
      <c r="L29" s="534"/>
      <c r="M29" s="535"/>
      <c r="O29" s="60">
        <v>0</v>
      </c>
      <c r="P29" s="327">
        <f t="shared" si="5"/>
        <v>0</v>
      </c>
      <c r="R29" s="322">
        <v>10</v>
      </c>
      <c r="S29" s="322">
        <v>5</v>
      </c>
      <c r="T29" s="322"/>
      <c r="U29" s="322"/>
      <c r="V29" s="322"/>
      <c r="W29" s="322"/>
      <c r="X29" s="322">
        <f t="shared" si="7"/>
        <v>15</v>
      </c>
      <c r="Y29" s="371">
        <f t="shared" si="8"/>
        <v>60</v>
      </c>
      <c r="Z29" s="371">
        <v>0</v>
      </c>
      <c r="AA29" s="371">
        <f t="shared" si="9"/>
        <v>60</v>
      </c>
    </row>
    <row r="30" spans="2:27" ht="27.75" customHeight="1">
      <c r="B30" s="197" t="s">
        <v>989</v>
      </c>
      <c r="C30" s="217" t="s">
        <v>990</v>
      </c>
      <c r="D30" s="60" t="s">
        <v>268</v>
      </c>
      <c r="E30" s="60" t="s">
        <v>16</v>
      </c>
      <c r="F30" s="48" t="s">
        <v>20</v>
      </c>
      <c r="G30" s="60"/>
      <c r="H30" s="13"/>
      <c r="I30" s="13"/>
      <c r="J30" s="9">
        <v>4</v>
      </c>
      <c r="K30" s="10">
        <f t="shared" si="6"/>
        <v>28</v>
      </c>
      <c r="L30" s="562" t="s">
        <v>132</v>
      </c>
      <c r="M30" s="554"/>
      <c r="O30" s="60">
        <v>0</v>
      </c>
      <c r="P30" s="327">
        <f t="shared" si="5"/>
        <v>0</v>
      </c>
      <c r="R30" s="322">
        <v>5</v>
      </c>
      <c r="S30" s="322">
        <v>2</v>
      </c>
      <c r="T30" s="322"/>
      <c r="U30" s="322"/>
      <c r="V30" s="322"/>
      <c r="W30" s="322"/>
      <c r="X30" s="322">
        <f t="shared" si="7"/>
        <v>7</v>
      </c>
      <c r="Y30" s="371">
        <f t="shared" si="8"/>
        <v>28</v>
      </c>
      <c r="Z30" s="371">
        <v>0</v>
      </c>
      <c r="AA30" s="371">
        <f t="shared" si="9"/>
        <v>28</v>
      </c>
    </row>
    <row r="31" spans="2:27" ht="12.75">
      <c r="B31" s="518" t="s">
        <v>200</v>
      </c>
      <c r="C31" s="519"/>
      <c r="D31" s="436" t="s">
        <v>268</v>
      </c>
      <c r="E31" s="436" t="s">
        <v>16</v>
      </c>
      <c r="F31" s="551" t="s">
        <v>20</v>
      </c>
      <c r="G31" s="436"/>
      <c r="H31" s="13"/>
      <c r="I31" s="13"/>
      <c r="J31" s="9">
        <v>4</v>
      </c>
      <c r="K31" s="10">
        <f t="shared" si="6"/>
        <v>28</v>
      </c>
      <c r="L31" s="530" t="s">
        <v>42</v>
      </c>
      <c r="M31" s="531"/>
      <c r="O31" s="60">
        <v>0</v>
      </c>
      <c r="P31" s="327">
        <f t="shared" si="5"/>
        <v>0</v>
      </c>
      <c r="R31" s="322">
        <v>5</v>
      </c>
      <c r="S31" s="322">
        <v>2</v>
      </c>
      <c r="T31" s="322"/>
      <c r="U31" s="322"/>
      <c r="V31" s="322"/>
      <c r="W31" s="322"/>
      <c r="X31" s="322">
        <f t="shared" si="7"/>
        <v>7</v>
      </c>
      <c r="Y31" s="371">
        <f t="shared" si="8"/>
        <v>28</v>
      </c>
      <c r="Z31" s="371">
        <v>0</v>
      </c>
      <c r="AA31" s="371">
        <f t="shared" si="9"/>
        <v>28</v>
      </c>
    </row>
    <row r="32" spans="2:27" ht="25.5">
      <c r="B32" s="522"/>
      <c r="C32" s="523"/>
      <c r="D32" s="480"/>
      <c r="E32" s="480"/>
      <c r="F32" s="552"/>
      <c r="G32" s="480"/>
      <c r="H32" s="13" t="s">
        <v>829</v>
      </c>
      <c r="I32" s="13"/>
      <c r="J32" s="9">
        <v>4</v>
      </c>
      <c r="K32" s="10">
        <f>AA32</f>
        <v>40</v>
      </c>
      <c r="L32" s="534"/>
      <c r="M32" s="535"/>
      <c r="O32" s="60">
        <v>0</v>
      </c>
      <c r="P32" s="327">
        <f>O32*K32</f>
        <v>0</v>
      </c>
      <c r="R32" s="322">
        <v>5</v>
      </c>
      <c r="S32" s="322">
        <v>2</v>
      </c>
      <c r="T32" s="322"/>
      <c r="U32" s="322"/>
      <c r="V32" s="322">
        <v>3</v>
      </c>
      <c r="W32" s="322"/>
      <c r="X32" s="322">
        <f t="shared" si="7"/>
        <v>10</v>
      </c>
      <c r="Y32" s="371">
        <f t="shared" si="8"/>
        <v>40</v>
      </c>
      <c r="Z32" s="371">
        <v>0</v>
      </c>
      <c r="AA32" s="371">
        <f>Y32+Z32</f>
        <v>40</v>
      </c>
    </row>
    <row r="33" spans="2:27" ht="12.75">
      <c r="B33" s="526" t="s">
        <v>205</v>
      </c>
      <c r="C33" s="583"/>
      <c r="D33" s="9" t="s">
        <v>44</v>
      </c>
      <c r="E33" s="9" t="s">
        <v>49</v>
      </c>
      <c r="F33" s="91" t="s">
        <v>21</v>
      </c>
      <c r="G33" s="53" t="s">
        <v>63</v>
      </c>
      <c r="H33" s="53"/>
      <c r="I33" s="53"/>
      <c r="J33" s="53">
        <v>4</v>
      </c>
      <c r="K33" s="10">
        <f t="shared" si="6"/>
        <v>52</v>
      </c>
      <c r="L33" s="553" t="s">
        <v>42</v>
      </c>
      <c r="M33" s="554"/>
      <c r="O33" s="60">
        <v>0</v>
      </c>
      <c r="P33" s="327">
        <f t="shared" si="5"/>
        <v>0</v>
      </c>
      <c r="R33" s="322">
        <v>5</v>
      </c>
      <c r="S33" s="322"/>
      <c r="T33" s="322">
        <v>5</v>
      </c>
      <c r="U33" s="322">
        <v>3</v>
      </c>
      <c r="V33" s="322"/>
      <c r="W33" s="322"/>
      <c r="X33" s="322">
        <f t="shared" si="7"/>
        <v>13</v>
      </c>
      <c r="Y33" s="371">
        <f t="shared" si="8"/>
        <v>52</v>
      </c>
      <c r="Z33" s="371">
        <v>0</v>
      </c>
      <c r="AA33" s="371">
        <f t="shared" si="9"/>
        <v>52</v>
      </c>
    </row>
    <row r="34" spans="2:27" ht="12.75">
      <c r="B34" s="555" t="s">
        <v>203</v>
      </c>
      <c r="C34" s="555" t="s">
        <v>913</v>
      </c>
      <c r="D34" s="556" t="s">
        <v>137</v>
      </c>
      <c r="E34" s="74" t="s">
        <v>17</v>
      </c>
      <c r="F34" s="73" t="s">
        <v>21</v>
      </c>
      <c r="G34" s="9"/>
      <c r="H34" s="9"/>
      <c r="I34" s="9"/>
      <c r="J34" s="9">
        <v>4</v>
      </c>
      <c r="K34" s="10">
        <f t="shared" si="6"/>
        <v>80</v>
      </c>
      <c r="L34" s="571" t="s">
        <v>42</v>
      </c>
      <c r="M34" s="572"/>
      <c r="O34" s="60">
        <v>0</v>
      </c>
      <c r="P34" s="327">
        <f t="shared" si="5"/>
        <v>0</v>
      </c>
      <c r="R34" s="322">
        <v>10</v>
      </c>
      <c r="S34" s="322">
        <v>5</v>
      </c>
      <c r="T34" s="322">
        <v>5</v>
      </c>
      <c r="U34" s="322"/>
      <c r="V34" s="322"/>
      <c r="W34" s="322"/>
      <c r="X34" s="322">
        <f t="shared" si="7"/>
        <v>20</v>
      </c>
      <c r="Y34" s="371">
        <f t="shared" si="8"/>
        <v>80</v>
      </c>
      <c r="Z34" s="371">
        <v>0</v>
      </c>
      <c r="AA34" s="371">
        <f t="shared" si="9"/>
        <v>80</v>
      </c>
    </row>
    <row r="35" spans="2:27" ht="12.75">
      <c r="B35" s="674"/>
      <c r="C35" s="529"/>
      <c r="D35" s="655"/>
      <c r="E35" s="53" t="s">
        <v>16</v>
      </c>
      <c r="F35" s="73" t="s">
        <v>21</v>
      </c>
      <c r="G35" s="9"/>
      <c r="H35" s="9"/>
      <c r="I35" s="9"/>
      <c r="J35" s="9">
        <v>4</v>
      </c>
      <c r="K35" s="10">
        <f t="shared" si="6"/>
        <v>68</v>
      </c>
      <c r="L35" s="573"/>
      <c r="M35" s="574"/>
      <c r="O35" s="60">
        <v>0</v>
      </c>
      <c r="P35" s="327">
        <f t="shared" si="5"/>
        <v>0</v>
      </c>
      <c r="R35" s="322">
        <v>10</v>
      </c>
      <c r="S35" s="322">
        <v>2</v>
      </c>
      <c r="T35" s="322">
        <v>5</v>
      </c>
      <c r="U35" s="322"/>
      <c r="V35" s="322"/>
      <c r="W35" s="322"/>
      <c r="X35" s="322">
        <f t="shared" si="7"/>
        <v>17</v>
      </c>
      <c r="Y35" s="371">
        <f t="shared" si="8"/>
        <v>68</v>
      </c>
      <c r="Z35" s="371">
        <v>0</v>
      </c>
      <c r="AA35" s="371">
        <f t="shared" si="9"/>
        <v>68</v>
      </c>
    </row>
    <row r="36" spans="2:27" ht="25.5">
      <c r="B36" s="555" t="s">
        <v>207</v>
      </c>
      <c r="C36" s="555" t="s">
        <v>913</v>
      </c>
      <c r="D36" s="498" t="s">
        <v>24</v>
      </c>
      <c r="E36" s="436" t="s">
        <v>16</v>
      </c>
      <c r="F36" s="48" t="s">
        <v>21</v>
      </c>
      <c r="G36" s="9"/>
      <c r="H36" s="56" t="s">
        <v>880</v>
      </c>
      <c r="I36" s="9"/>
      <c r="J36" s="9">
        <v>4</v>
      </c>
      <c r="K36" s="10">
        <f t="shared" si="6"/>
        <v>60</v>
      </c>
      <c r="L36" s="571" t="s">
        <v>42</v>
      </c>
      <c r="M36" s="572"/>
      <c r="O36" s="60">
        <v>0</v>
      </c>
      <c r="P36" s="327">
        <f t="shared" si="5"/>
        <v>0</v>
      </c>
      <c r="R36" s="322">
        <v>5</v>
      </c>
      <c r="S36" s="322">
        <v>2</v>
      </c>
      <c r="T36" s="322">
        <v>5</v>
      </c>
      <c r="U36" s="322"/>
      <c r="V36" s="322">
        <v>3</v>
      </c>
      <c r="W36" s="322"/>
      <c r="X36" s="322">
        <f t="shared" si="7"/>
        <v>15</v>
      </c>
      <c r="Y36" s="371">
        <f t="shared" si="8"/>
        <v>60</v>
      </c>
      <c r="Z36" s="371">
        <v>0</v>
      </c>
      <c r="AA36" s="371">
        <f t="shared" si="9"/>
        <v>60</v>
      </c>
    </row>
    <row r="37" spans="2:27" ht="25.5">
      <c r="B37" s="674"/>
      <c r="C37" s="529"/>
      <c r="D37" s="480"/>
      <c r="E37" s="480"/>
      <c r="F37" s="48" t="s">
        <v>20</v>
      </c>
      <c r="G37" s="9"/>
      <c r="H37" s="56" t="s">
        <v>880</v>
      </c>
      <c r="I37" s="9"/>
      <c r="J37" s="9">
        <v>4</v>
      </c>
      <c r="K37" s="10">
        <f t="shared" si="6"/>
        <v>40</v>
      </c>
      <c r="L37" s="573"/>
      <c r="M37" s="574"/>
      <c r="O37" s="60">
        <v>0</v>
      </c>
      <c r="P37" s="327">
        <f t="shared" si="5"/>
        <v>0</v>
      </c>
      <c r="R37" s="322">
        <v>5</v>
      </c>
      <c r="S37" s="322">
        <v>2</v>
      </c>
      <c r="T37" s="322"/>
      <c r="U37" s="322"/>
      <c r="V37" s="322">
        <v>3</v>
      </c>
      <c r="W37" s="322"/>
      <c r="X37" s="322">
        <f t="shared" si="7"/>
        <v>10</v>
      </c>
      <c r="Y37" s="371">
        <f t="shared" si="8"/>
        <v>40</v>
      </c>
      <c r="Z37" s="371">
        <v>0</v>
      </c>
      <c r="AA37" s="371">
        <f t="shared" si="9"/>
        <v>40</v>
      </c>
    </row>
    <row r="38" spans="2:27" ht="12.75">
      <c r="B38" s="540" t="s">
        <v>31</v>
      </c>
      <c r="C38" s="113" t="s">
        <v>985</v>
      </c>
      <c r="D38" s="71" t="s">
        <v>1110</v>
      </c>
      <c r="E38" s="71"/>
      <c r="F38" s="73"/>
      <c r="G38" s="71"/>
      <c r="H38" s="9"/>
      <c r="I38" s="9"/>
      <c r="J38" s="53">
        <v>1</v>
      </c>
      <c r="K38" s="10">
        <f t="shared" si="6"/>
        <v>100</v>
      </c>
      <c r="L38" s="562" t="s">
        <v>92</v>
      </c>
      <c r="M38" s="575"/>
      <c r="O38" s="60">
        <v>0</v>
      </c>
      <c r="P38" s="327">
        <f t="shared" si="5"/>
        <v>0</v>
      </c>
      <c r="R38" s="322">
        <v>100</v>
      </c>
      <c r="S38" s="322"/>
      <c r="T38" s="322"/>
      <c r="U38" s="322"/>
      <c r="V38" s="322"/>
      <c r="W38" s="322"/>
      <c r="X38" s="322">
        <f t="shared" si="7"/>
        <v>100</v>
      </c>
      <c r="Y38" s="371">
        <f t="shared" si="8"/>
        <v>100</v>
      </c>
      <c r="Z38" s="371">
        <v>0</v>
      </c>
      <c r="AA38" s="371">
        <f t="shared" si="9"/>
        <v>100</v>
      </c>
    </row>
    <row r="39" spans="2:27" ht="12.75">
      <c r="B39" s="606"/>
      <c r="C39" s="113" t="s">
        <v>986</v>
      </c>
      <c r="D39" s="71" t="s">
        <v>1110</v>
      </c>
      <c r="E39" s="71"/>
      <c r="F39" s="73"/>
      <c r="G39" s="71"/>
      <c r="H39" s="9"/>
      <c r="I39" s="9"/>
      <c r="J39" s="53">
        <v>1</v>
      </c>
      <c r="K39" s="10">
        <f t="shared" si="6"/>
        <v>100</v>
      </c>
      <c r="L39" s="562" t="s">
        <v>93</v>
      </c>
      <c r="M39" s="575"/>
      <c r="O39" s="60">
        <v>0</v>
      </c>
      <c r="P39" s="327">
        <f t="shared" si="5"/>
        <v>0</v>
      </c>
      <c r="R39" s="322">
        <v>100</v>
      </c>
      <c r="S39" s="322"/>
      <c r="T39" s="322"/>
      <c r="U39" s="322"/>
      <c r="V39" s="322"/>
      <c r="W39" s="322"/>
      <c r="X39" s="322">
        <f t="shared" si="7"/>
        <v>100</v>
      </c>
      <c r="Y39" s="371">
        <f t="shared" si="8"/>
        <v>100</v>
      </c>
      <c r="Z39" s="371">
        <v>0</v>
      </c>
      <c r="AA39" s="371">
        <f t="shared" si="9"/>
        <v>100</v>
      </c>
    </row>
    <row r="40" spans="2:27" ht="12.75">
      <c r="B40" s="526" t="s">
        <v>295</v>
      </c>
      <c r="C40" s="583"/>
      <c r="D40" s="74" t="s">
        <v>1109</v>
      </c>
      <c r="E40" s="53"/>
      <c r="F40" s="91"/>
      <c r="G40" s="53"/>
      <c r="H40" s="53"/>
      <c r="I40" s="53"/>
      <c r="J40" s="53">
        <v>1</v>
      </c>
      <c r="K40" s="10">
        <f t="shared" si="6"/>
        <v>30</v>
      </c>
      <c r="L40" s="571" t="s">
        <v>93</v>
      </c>
      <c r="M40" s="531"/>
      <c r="O40" s="60">
        <v>0</v>
      </c>
      <c r="P40" s="327">
        <f t="shared" si="5"/>
        <v>0</v>
      </c>
      <c r="R40" s="322">
        <v>30</v>
      </c>
      <c r="S40" s="322"/>
      <c r="T40" s="322"/>
      <c r="U40" s="322"/>
      <c r="V40" s="322"/>
      <c r="W40" s="322"/>
      <c r="X40" s="322">
        <f t="shared" si="7"/>
        <v>30</v>
      </c>
      <c r="Y40" s="371">
        <f t="shared" si="8"/>
        <v>30</v>
      </c>
      <c r="Z40" s="371">
        <v>0</v>
      </c>
      <c r="AA40" s="371">
        <f t="shared" si="9"/>
        <v>30</v>
      </c>
    </row>
    <row r="41" spans="2:27" ht="12.75">
      <c r="B41" s="526" t="s">
        <v>233</v>
      </c>
      <c r="C41" s="583"/>
      <c r="D41" s="71" t="s">
        <v>826</v>
      </c>
      <c r="E41" s="71" t="s">
        <v>49</v>
      </c>
      <c r="F41" s="71" t="s">
        <v>19</v>
      </c>
      <c r="G41" s="71" t="s">
        <v>63</v>
      </c>
      <c r="H41" s="9"/>
      <c r="I41" s="9"/>
      <c r="J41" s="10">
        <v>4</v>
      </c>
      <c r="K41" s="10">
        <f t="shared" si="6"/>
        <v>44</v>
      </c>
      <c r="L41" s="672" t="s">
        <v>59</v>
      </c>
      <c r="M41" s="673"/>
      <c r="O41" s="60">
        <v>0</v>
      </c>
      <c r="P41" s="327">
        <f t="shared" si="5"/>
        <v>0</v>
      </c>
      <c r="R41" s="322">
        <v>10</v>
      </c>
      <c r="S41" s="322"/>
      <c r="T41" s="322">
        <v>-2</v>
      </c>
      <c r="U41" s="322">
        <v>3</v>
      </c>
      <c r="V41" s="322"/>
      <c r="W41" s="322"/>
      <c r="X41" s="322">
        <f t="shared" si="7"/>
        <v>11</v>
      </c>
      <c r="Y41" s="371">
        <f t="shared" si="8"/>
        <v>44</v>
      </c>
      <c r="Z41" s="371">
        <v>0</v>
      </c>
      <c r="AA41" s="371">
        <f t="shared" si="9"/>
        <v>44</v>
      </c>
    </row>
    <row r="42" spans="2:27" ht="12.75">
      <c r="B42" s="526" t="s">
        <v>410</v>
      </c>
      <c r="C42" s="583"/>
      <c r="D42" s="74" t="s">
        <v>1106</v>
      </c>
      <c r="E42" s="71" t="s">
        <v>49</v>
      </c>
      <c r="F42" s="112" t="s">
        <v>19</v>
      </c>
      <c r="G42" s="53"/>
      <c r="H42" s="53"/>
      <c r="I42" s="53"/>
      <c r="J42" s="53">
        <v>4</v>
      </c>
      <c r="K42" s="10">
        <f t="shared" si="6"/>
        <v>12</v>
      </c>
      <c r="L42" s="562" t="s">
        <v>92</v>
      </c>
      <c r="M42" s="554"/>
      <c r="O42" s="60">
        <v>0</v>
      </c>
      <c r="P42" s="327">
        <f t="shared" si="5"/>
        <v>0</v>
      </c>
      <c r="R42" s="322">
        <v>5</v>
      </c>
      <c r="S42" s="322"/>
      <c r="T42" s="322">
        <v>-2</v>
      </c>
      <c r="U42" s="322"/>
      <c r="V42" s="322"/>
      <c r="W42" s="322"/>
      <c r="X42" s="322">
        <f t="shared" si="7"/>
        <v>3</v>
      </c>
      <c r="Y42" s="371">
        <f t="shared" si="8"/>
        <v>12</v>
      </c>
      <c r="Z42" s="371">
        <v>0</v>
      </c>
      <c r="AA42" s="371">
        <f t="shared" si="9"/>
        <v>12</v>
      </c>
    </row>
    <row r="43" spans="2:27" ht="12.75">
      <c r="B43" s="623" t="s">
        <v>690</v>
      </c>
      <c r="C43" s="624"/>
      <c r="D43" s="48" t="s">
        <v>820</v>
      </c>
      <c r="E43" s="1"/>
      <c r="F43" s="9"/>
      <c r="G43" s="5"/>
      <c r="H43" s="5"/>
      <c r="I43" s="5"/>
      <c r="J43" s="10">
        <v>1</v>
      </c>
      <c r="K43" s="10">
        <f t="shared" si="6"/>
        <v>70</v>
      </c>
      <c r="L43" s="423" t="s">
        <v>42</v>
      </c>
      <c r="M43" s="424"/>
      <c r="O43" s="60">
        <v>0</v>
      </c>
      <c r="P43" s="327">
        <f t="shared" si="5"/>
        <v>0</v>
      </c>
      <c r="R43" s="322">
        <v>70</v>
      </c>
      <c r="S43" s="322"/>
      <c r="T43" s="322"/>
      <c r="U43" s="322"/>
      <c r="V43" s="322"/>
      <c r="W43" s="322"/>
      <c r="X43" s="322">
        <f t="shared" si="7"/>
        <v>70</v>
      </c>
      <c r="Y43" s="371">
        <f t="shared" si="8"/>
        <v>70</v>
      </c>
      <c r="Z43" s="371">
        <v>0</v>
      </c>
      <c r="AA43" s="371">
        <f t="shared" si="9"/>
        <v>70</v>
      </c>
    </row>
    <row r="44" spans="2:27" ht="12.75">
      <c r="B44" s="504" t="s">
        <v>56</v>
      </c>
      <c r="C44" s="505"/>
      <c r="D44" s="73" t="s">
        <v>125</v>
      </c>
      <c r="E44" s="1"/>
      <c r="F44" s="9"/>
      <c r="G44" s="14"/>
      <c r="H44" s="14"/>
      <c r="I44" s="14"/>
      <c r="J44" s="10">
        <v>1</v>
      </c>
      <c r="K44" s="10">
        <f t="shared" si="6"/>
        <v>5</v>
      </c>
      <c r="L44" s="425" t="s">
        <v>245</v>
      </c>
      <c r="M44" s="424"/>
      <c r="O44" s="60">
        <v>0</v>
      </c>
      <c r="P44" s="327">
        <f t="shared" si="5"/>
        <v>0</v>
      </c>
      <c r="R44" s="322">
        <v>5</v>
      </c>
      <c r="S44" s="322"/>
      <c r="T44" s="322"/>
      <c r="U44" s="322"/>
      <c r="V44" s="322"/>
      <c r="W44" s="322"/>
      <c r="X44" s="322">
        <f t="shared" si="7"/>
        <v>5</v>
      </c>
      <c r="Y44" s="371">
        <f t="shared" si="8"/>
        <v>5</v>
      </c>
      <c r="Z44" s="371">
        <v>0</v>
      </c>
      <c r="AA44" s="371">
        <f t="shared" si="9"/>
        <v>5</v>
      </c>
    </row>
    <row r="45" spans="2:13" ht="12.75">
      <c r="B45" s="102"/>
      <c r="C45" s="103"/>
      <c r="D45" s="103"/>
      <c r="E45" s="103"/>
      <c r="F45" s="103"/>
      <c r="G45" s="103"/>
      <c r="H45" s="103"/>
      <c r="I45" s="103"/>
      <c r="J45" s="103"/>
      <c r="K45" s="111"/>
      <c r="L45" s="103"/>
      <c r="M45" s="99"/>
    </row>
    <row r="46" spans="15:16" ht="10.5" customHeight="1">
      <c r="O46" s="200">
        <f>SUM(O5:O44)</f>
        <v>1</v>
      </c>
      <c r="P46" s="332">
        <f>SUM(P5:P44)</f>
        <v>0</v>
      </c>
    </row>
    <row r="47" ht="12.75">
      <c r="B47" s="114" t="s">
        <v>998</v>
      </c>
    </row>
  </sheetData>
  <sheetProtection/>
  <mergeCells count="96">
    <mergeCell ref="L18:M18"/>
    <mergeCell ref="B23:C23"/>
    <mergeCell ref="L27:M27"/>
    <mergeCell ref="L42:M42"/>
    <mergeCell ref="B34:B35"/>
    <mergeCell ref="C34:C35"/>
    <mergeCell ref="G31:G32"/>
    <mergeCell ref="L28:M29"/>
    <mergeCell ref="B36:B37"/>
    <mergeCell ref="C36:C37"/>
    <mergeCell ref="C12:C13"/>
    <mergeCell ref="C14:C15"/>
    <mergeCell ref="L23:M23"/>
    <mergeCell ref="L12:M13"/>
    <mergeCell ref="B19:C20"/>
    <mergeCell ref="M16:M17"/>
    <mergeCell ref="B21:C22"/>
    <mergeCell ref="L21:M22"/>
    <mergeCell ref="B18:C18"/>
    <mergeCell ref="D14:D15"/>
    <mergeCell ref="B44:C44"/>
    <mergeCell ref="L44:M44"/>
    <mergeCell ref="B41:C41"/>
    <mergeCell ref="L38:M38"/>
    <mergeCell ref="L39:M39"/>
    <mergeCell ref="B26:C26"/>
    <mergeCell ref="L26:M26"/>
    <mergeCell ref="B40:C40"/>
    <mergeCell ref="B42:C42"/>
    <mergeCell ref="B38:B39"/>
    <mergeCell ref="D36:D37"/>
    <mergeCell ref="E36:E37"/>
    <mergeCell ref="L36:M37"/>
    <mergeCell ref="B33:C33"/>
    <mergeCell ref="D34:D35"/>
    <mergeCell ref="L34:M35"/>
    <mergeCell ref="B43:C43"/>
    <mergeCell ref="L43:M43"/>
    <mergeCell ref="L40:M40"/>
    <mergeCell ref="L41:M41"/>
    <mergeCell ref="L30:M30"/>
    <mergeCell ref="B16:C16"/>
    <mergeCell ref="L33:M33"/>
    <mergeCell ref="B28:B29"/>
    <mergeCell ref="C28:C29"/>
    <mergeCell ref="L19:M20"/>
    <mergeCell ref="B25:C25"/>
    <mergeCell ref="L25:M25"/>
    <mergeCell ref="B8:B11"/>
    <mergeCell ref="C8:C9"/>
    <mergeCell ref="C10:C11"/>
    <mergeCell ref="E14:E15"/>
    <mergeCell ref="L8:M9"/>
    <mergeCell ref="L14:M15"/>
    <mergeCell ref="B12:B15"/>
    <mergeCell ref="D8:D9"/>
    <mergeCell ref="E8:E9"/>
    <mergeCell ref="D10:D11"/>
    <mergeCell ref="E10:E11"/>
    <mergeCell ref="D12:D13"/>
    <mergeCell ref="E12:E13"/>
    <mergeCell ref="X3:X4"/>
    <mergeCell ref="L10:M11"/>
    <mergeCell ref="V3:V4"/>
    <mergeCell ref="W3:W4"/>
    <mergeCell ref="T3:T4"/>
    <mergeCell ref="S3:S4"/>
    <mergeCell ref="B5:C5"/>
    <mergeCell ref="L5:M5"/>
    <mergeCell ref="O3:O4"/>
    <mergeCell ref="P3:P4"/>
    <mergeCell ref="D3:D4"/>
    <mergeCell ref="E3:E4"/>
    <mergeCell ref="F3:F4"/>
    <mergeCell ref="G3:G4"/>
    <mergeCell ref="H3:I3"/>
    <mergeCell ref="Y2:AA2"/>
    <mergeCell ref="Y3:Y4"/>
    <mergeCell ref="Z3:Z4"/>
    <mergeCell ref="AA3:AA4"/>
    <mergeCell ref="B6:C6"/>
    <mergeCell ref="L6:M6"/>
    <mergeCell ref="B2:M2"/>
    <mergeCell ref="R2:X2"/>
    <mergeCell ref="B3:C4"/>
    <mergeCell ref="J3:J4"/>
    <mergeCell ref="B31:C32"/>
    <mergeCell ref="D31:D32"/>
    <mergeCell ref="E31:E32"/>
    <mergeCell ref="F31:F32"/>
    <mergeCell ref="O2:P2"/>
    <mergeCell ref="U3:U4"/>
    <mergeCell ref="L31:M32"/>
    <mergeCell ref="K3:K4"/>
    <mergeCell ref="L3:M4"/>
    <mergeCell ref="R3:R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A35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3" width="6.421875" style="0" customWidth="1"/>
    <col min="14" max="14" width="2.00390625" style="0" customWidth="1"/>
    <col min="15" max="15" width="6.8515625" style="0" customWidth="1"/>
    <col min="16" max="16" width="9.140625" style="43" customWidth="1"/>
    <col min="17" max="17" width="3.8515625" style="43" customWidth="1"/>
    <col min="18" max="19" width="7.57421875" style="43" customWidth="1"/>
    <col min="20" max="20" width="9.140625" style="43" customWidth="1"/>
    <col min="21" max="23" width="7.7109375" style="43" customWidth="1"/>
    <col min="24" max="24" width="7.57421875" style="43" customWidth="1"/>
  </cols>
  <sheetData>
    <row r="1" ht="8.25" customHeight="1"/>
    <row r="2" spans="2:27" ht="15.75">
      <c r="B2" s="506" t="s">
        <v>1131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10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 customHeight="1">
      <c r="B8" s="576" t="s">
        <v>202</v>
      </c>
      <c r="C8" s="577"/>
      <c r="D8" s="436" t="s">
        <v>137</v>
      </c>
      <c r="E8" s="436" t="s">
        <v>17</v>
      </c>
      <c r="F8" s="71" t="s">
        <v>21</v>
      </c>
      <c r="G8" s="9"/>
      <c r="H8" s="9" t="s">
        <v>172</v>
      </c>
      <c r="I8" s="9"/>
      <c r="J8" s="53">
        <v>4</v>
      </c>
      <c r="K8" s="10">
        <f aca="true" t="shared" si="0" ref="K8:K19">AA8</f>
        <v>92</v>
      </c>
      <c r="L8" s="675" t="s">
        <v>81</v>
      </c>
      <c r="M8" s="647"/>
      <c r="O8" s="60">
        <v>0</v>
      </c>
      <c r="P8" s="327">
        <f aca="true" t="shared" si="1" ref="P8:P33"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19">SUM(R8:W8)</f>
        <v>23</v>
      </c>
      <c r="Y8" s="371">
        <f aca="true" t="shared" si="3" ref="Y8:Y19">X8*J8</f>
        <v>92</v>
      </c>
      <c r="Z8" s="371">
        <v>0</v>
      </c>
      <c r="AA8" s="371">
        <f aca="true" t="shared" si="4" ref="AA8:AA19">Y8+Z8</f>
        <v>92</v>
      </c>
    </row>
    <row r="9" spans="2:27" ht="12.75" customHeight="1">
      <c r="B9" s="578"/>
      <c r="C9" s="579"/>
      <c r="D9" s="480"/>
      <c r="E9" s="480"/>
      <c r="F9" s="71" t="s">
        <v>20</v>
      </c>
      <c r="G9" s="9"/>
      <c r="H9" s="9" t="s">
        <v>172</v>
      </c>
      <c r="I9" s="9"/>
      <c r="J9" s="53">
        <v>4</v>
      </c>
      <c r="K9" s="10">
        <f t="shared" si="0"/>
        <v>72</v>
      </c>
      <c r="L9" s="683"/>
      <c r="M9" s="648"/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>
        <v>3</v>
      </c>
      <c r="W9" s="322"/>
      <c r="X9" s="322">
        <f t="shared" si="2"/>
        <v>18</v>
      </c>
      <c r="Y9" s="371">
        <f t="shared" si="3"/>
        <v>72</v>
      </c>
      <c r="Z9" s="371">
        <v>0</v>
      </c>
      <c r="AA9" s="371">
        <f t="shared" si="4"/>
        <v>72</v>
      </c>
    </row>
    <row r="10" spans="2:27" ht="12.75">
      <c r="B10" s="576" t="s">
        <v>1000</v>
      </c>
      <c r="C10" s="577"/>
      <c r="D10" s="112" t="s">
        <v>137</v>
      </c>
      <c r="E10" s="74" t="s">
        <v>17</v>
      </c>
      <c r="F10" s="74" t="s">
        <v>20</v>
      </c>
      <c r="G10" s="112"/>
      <c r="H10" s="53"/>
      <c r="I10" s="53"/>
      <c r="J10" s="53">
        <v>4</v>
      </c>
      <c r="K10" s="10">
        <f t="shared" si="0"/>
        <v>60</v>
      </c>
      <c r="L10" s="679" t="s">
        <v>42</v>
      </c>
      <c r="M10" s="684"/>
      <c r="O10" s="60">
        <v>0</v>
      </c>
      <c r="P10" s="327">
        <f>O10*K10</f>
        <v>0</v>
      </c>
      <c r="R10" s="322">
        <v>10</v>
      </c>
      <c r="S10" s="322">
        <v>5</v>
      </c>
      <c r="T10" s="322"/>
      <c r="U10" s="322"/>
      <c r="V10" s="322"/>
      <c r="W10" s="322"/>
      <c r="X10" s="322">
        <f t="shared" si="2"/>
        <v>15</v>
      </c>
      <c r="Y10" s="371">
        <f t="shared" si="3"/>
        <v>60</v>
      </c>
      <c r="Z10" s="371">
        <v>0</v>
      </c>
      <c r="AA10" s="371">
        <f t="shared" si="4"/>
        <v>60</v>
      </c>
    </row>
    <row r="11" spans="2:27" ht="12.75">
      <c r="B11" s="576" t="s">
        <v>999</v>
      </c>
      <c r="C11" s="577"/>
      <c r="D11" s="74" t="s">
        <v>194</v>
      </c>
      <c r="E11" s="71" t="s">
        <v>49</v>
      </c>
      <c r="F11" s="112" t="s">
        <v>20</v>
      </c>
      <c r="G11" s="74" t="s">
        <v>173</v>
      </c>
      <c r="H11" s="53"/>
      <c r="I11" s="53"/>
      <c r="J11" s="53">
        <v>4</v>
      </c>
      <c r="K11" s="10">
        <f t="shared" si="0"/>
        <v>52</v>
      </c>
      <c r="L11" s="679" t="s">
        <v>42</v>
      </c>
      <c r="M11" s="684"/>
      <c r="O11" s="60">
        <v>0</v>
      </c>
      <c r="P11" s="327">
        <f>O11*K11</f>
        <v>0</v>
      </c>
      <c r="R11" s="322">
        <v>10</v>
      </c>
      <c r="S11" s="322"/>
      <c r="T11" s="322"/>
      <c r="U11" s="322">
        <v>3</v>
      </c>
      <c r="V11" s="322"/>
      <c r="W11" s="322"/>
      <c r="X11" s="322">
        <f t="shared" si="2"/>
        <v>13</v>
      </c>
      <c r="Y11" s="371">
        <f t="shared" si="3"/>
        <v>52</v>
      </c>
      <c r="Z11" s="371">
        <v>0</v>
      </c>
      <c r="AA11" s="371">
        <f t="shared" si="4"/>
        <v>52</v>
      </c>
    </row>
    <row r="12" spans="2:27" ht="12.75">
      <c r="B12" s="645" t="s">
        <v>667</v>
      </c>
      <c r="C12" s="682"/>
      <c r="D12" s="53" t="s">
        <v>23</v>
      </c>
      <c r="E12" s="53" t="s">
        <v>16</v>
      </c>
      <c r="F12" s="91" t="s">
        <v>21</v>
      </c>
      <c r="G12" s="159"/>
      <c r="H12" s="9" t="s">
        <v>124</v>
      </c>
      <c r="I12" s="9"/>
      <c r="J12" s="9">
        <v>4</v>
      </c>
      <c r="K12" s="10">
        <f t="shared" si="0"/>
        <v>80</v>
      </c>
      <c r="L12" s="562" t="s">
        <v>59</v>
      </c>
      <c r="M12" s="575"/>
      <c r="O12" s="60">
        <v>0</v>
      </c>
      <c r="P12" s="327">
        <f t="shared" si="1"/>
        <v>0</v>
      </c>
      <c r="R12" s="322">
        <v>10</v>
      </c>
      <c r="S12" s="322">
        <v>2</v>
      </c>
      <c r="T12" s="322">
        <v>5</v>
      </c>
      <c r="U12" s="322"/>
      <c r="V12" s="322">
        <v>3</v>
      </c>
      <c r="W12" s="322"/>
      <c r="X12" s="322">
        <f t="shared" si="2"/>
        <v>20</v>
      </c>
      <c r="Y12" s="371">
        <f t="shared" si="3"/>
        <v>80</v>
      </c>
      <c r="Z12" s="371">
        <v>0</v>
      </c>
      <c r="AA12" s="371">
        <f t="shared" si="4"/>
        <v>80</v>
      </c>
    </row>
    <row r="13" spans="2:27" ht="15.75" customHeight="1">
      <c r="B13" s="208" t="s">
        <v>124</v>
      </c>
      <c r="C13" s="217" t="s">
        <v>1136</v>
      </c>
      <c r="D13" s="9" t="s">
        <v>23</v>
      </c>
      <c r="E13" s="9" t="s">
        <v>16</v>
      </c>
      <c r="F13" s="48" t="s">
        <v>20</v>
      </c>
      <c r="G13" s="9"/>
      <c r="H13" s="9" t="s">
        <v>124</v>
      </c>
      <c r="I13" s="9"/>
      <c r="J13" s="53">
        <v>6</v>
      </c>
      <c r="K13" s="10">
        <f t="shared" si="0"/>
        <v>90</v>
      </c>
      <c r="L13" s="562" t="s">
        <v>630</v>
      </c>
      <c r="M13" s="644"/>
      <c r="O13" s="60">
        <v>0</v>
      </c>
      <c r="P13" s="327">
        <f t="shared" si="1"/>
        <v>0</v>
      </c>
      <c r="R13" s="322">
        <v>10</v>
      </c>
      <c r="S13" s="322">
        <v>2</v>
      </c>
      <c r="T13" s="322"/>
      <c r="U13" s="322"/>
      <c r="V13" s="322">
        <v>3</v>
      </c>
      <c r="W13" s="322"/>
      <c r="X13" s="322">
        <f t="shared" si="2"/>
        <v>15</v>
      </c>
      <c r="Y13" s="371">
        <f t="shared" si="3"/>
        <v>90</v>
      </c>
      <c r="Z13" s="371">
        <v>0</v>
      </c>
      <c r="AA13" s="371">
        <f t="shared" si="4"/>
        <v>90</v>
      </c>
    </row>
    <row r="14" spans="2:27" ht="38.25">
      <c r="B14" s="171" t="s">
        <v>1133</v>
      </c>
      <c r="C14" s="217" t="s">
        <v>1134</v>
      </c>
      <c r="D14" s="9" t="s">
        <v>23</v>
      </c>
      <c r="E14" s="9" t="s">
        <v>16</v>
      </c>
      <c r="F14" s="48" t="s">
        <v>20</v>
      </c>
      <c r="G14" s="9"/>
      <c r="H14" s="9" t="s">
        <v>124</v>
      </c>
      <c r="I14" s="9"/>
      <c r="J14" s="53">
        <v>4</v>
      </c>
      <c r="K14" s="10">
        <f>AA14</f>
        <v>60</v>
      </c>
      <c r="L14" s="571" t="s">
        <v>42</v>
      </c>
      <c r="M14" s="572"/>
      <c r="O14" s="60">
        <v>0</v>
      </c>
      <c r="P14" s="327">
        <f>O14*K14</f>
        <v>0</v>
      </c>
      <c r="R14" s="322">
        <v>10</v>
      </c>
      <c r="S14" s="322">
        <v>2</v>
      </c>
      <c r="T14" s="322"/>
      <c r="U14" s="322"/>
      <c r="V14" s="322">
        <v>3</v>
      </c>
      <c r="W14" s="322"/>
      <c r="X14" s="322">
        <f t="shared" si="2"/>
        <v>15</v>
      </c>
      <c r="Y14" s="371">
        <f t="shared" si="3"/>
        <v>60</v>
      </c>
      <c r="Z14" s="371">
        <v>0</v>
      </c>
      <c r="AA14" s="371">
        <f>Y14+Z14</f>
        <v>60</v>
      </c>
    </row>
    <row r="15" spans="2:27" ht="21.75" customHeight="1">
      <c r="B15" s="555" t="s">
        <v>1135</v>
      </c>
      <c r="C15" s="555" t="s">
        <v>354</v>
      </c>
      <c r="D15" s="9" t="s">
        <v>23</v>
      </c>
      <c r="E15" s="9" t="s">
        <v>16</v>
      </c>
      <c r="F15" s="48" t="s">
        <v>20</v>
      </c>
      <c r="G15" s="9"/>
      <c r="H15" s="9" t="s">
        <v>124</v>
      </c>
      <c r="I15" s="9"/>
      <c r="J15" s="53">
        <v>4</v>
      </c>
      <c r="K15" s="10">
        <f>AA15</f>
        <v>60</v>
      </c>
      <c r="L15" s="614"/>
      <c r="M15" s="615"/>
      <c r="O15" s="60">
        <v>0</v>
      </c>
      <c r="P15" s="327">
        <f>O15*K15</f>
        <v>0</v>
      </c>
      <c r="R15" s="322">
        <v>10</v>
      </c>
      <c r="S15" s="322">
        <v>2</v>
      </c>
      <c r="T15" s="322"/>
      <c r="U15" s="322"/>
      <c r="V15" s="322">
        <v>3</v>
      </c>
      <c r="W15" s="322"/>
      <c r="X15" s="322">
        <f t="shared" si="2"/>
        <v>15</v>
      </c>
      <c r="Y15" s="371">
        <f t="shared" si="3"/>
        <v>60</v>
      </c>
      <c r="Z15" s="371">
        <v>0</v>
      </c>
      <c r="AA15" s="371">
        <f>Y15+Z15</f>
        <v>60</v>
      </c>
    </row>
    <row r="16" spans="2:27" ht="19.5" customHeight="1">
      <c r="B16" s="674"/>
      <c r="C16" s="674"/>
      <c r="D16" s="71" t="s">
        <v>268</v>
      </c>
      <c r="E16" s="9" t="s">
        <v>16</v>
      </c>
      <c r="F16" s="48" t="s">
        <v>20</v>
      </c>
      <c r="G16" s="9"/>
      <c r="H16" s="9"/>
      <c r="I16" s="9"/>
      <c r="J16" s="53">
        <v>4</v>
      </c>
      <c r="K16" s="10">
        <f>AA16</f>
        <v>28</v>
      </c>
      <c r="L16" s="573"/>
      <c r="M16" s="574"/>
      <c r="O16" s="60">
        <v>0</v>
      </c>
      <c r="P16" s="327">
        <f>O16*K16</f>
        <v>0</v>
      </c>
      <c r="R16" s="322">
        <v>5</v>
      </c>
      <c r="S16" s="322">
        <v>2</v>
      </c>
      <c r="T16" s="322"/>
      <c r="U16" s="322"/>
      <c r="V16" s="322"/>
      <c r="W16" s="322"/>
      <c r="X16" s="322">
        <f t="shared" si="2"/>
        <v>7</v>
      </c>
      <c r="Y16" s="371">
        <f t="shared" si="3"/>
        <v>28</v>
      </c>
      <c r="Z16" s="371">
        <v>0</v>
      </c>
      <c r="AA16" s="371">
        <f>Y16+Z16</f>
        <v>28</v>
      </c>
    </row>
    <row r="17" spans="2:27" ht="24.75" customHeight="1">
      <c r="B17" s="576" t="s">
        <v>1002</v>
      </c>
      <c r="C17" s="577"/>
      <c r="D17" s="74" t="s">
        <v>44</v>
      </c>
      <c r="E17" s="74" t="s">
        <v>49</v>
      </c>
      <c r="F17" s="73" t="s">
        <v>20</v>
      </c>
      <c r="G17" s="71" t="s">
        <v>173</v>
      </c>
      <c r="H17" s="1"/>
      <c r="I17" s="1"/>
      <c r="J17" s="10">
        <v>4</v>
      </c>
      <c r="K17" s="10">
        <f t="shared" si="0"/>
        <v>32</v>
      </c>
      <c r="L17" s="571" t="s">
        <v>42</v>
      </c>
      <c r="M17" s="531"/>
      <c r="O17" s="60">
        <v>0</v>
      </c>
      <c r="P17" s="327">
        <f t="shared" si="1"/>
        <v>0</v>
      </c>
      <c r="R17" s="322">
        <v>5</v>
      </c>
      <c r="S17" s="322"/>
      <c r="T17" s="322"/>
      <c r="U17" s="322">
        <v>3</v>
      </c>
      <c r="V17" s="322"/>
      <c r="W17" s="322"/>
      <c r="X17" s="322">
        <f t="shared" si="2"/>
        <v>8</v>
      </c>
      <c r="Y17" s="371">
        <f t="shared" si="3"/>
        <v>32</v>
      </c>
      <c r="Z17" s="371">
        <v>0</v>
      </c>
      <c r="AA17" s="371">
        <f t="shared" si="4"/>
        <v>32</v>
      </c>
    </row>
    <row r="18" spans="2:27" ht="12.75" customHeight="1">
      <c r="B18" s="576" t="s">
        <v>1001</v>
      </c>
      <c r="C18" s="577"/>
      <c r="D18" s="9" t="s">
        <v>44</v>
      </c>
      <c r="E18" s="9" t="s">
        <v>49</v>
      </c>
      <c r="F18" s="91" t="s">
        <v>20</v>
      </c>
      <c r="G18" s="53" t="s">
        <v>63</v>
      </c>
      <c r="H18" s="53"/>
      <c r="I18" s="53"/>
      <c r="J18" s="53">
        <v>4</v>
      </c>
      <c r="K18" s="10">
        <f t="shared" si="0"/>
        <v>32</v>
      </c>
      <c r="L18" s="530" t="s">
        <v>60</v>
      </c>
      <c r="M18" s="531"/>
      <c r="O18" s="60">
        <v>0</v>
      </c>
      <c r="P18" s="327">
        <f t="shared" si="1"/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 t="shared" si="2"/>
        <v>8</v>
      </c>
      <c r="Y18" s="371">
        <f t="shared" si="3"/>
        <v>32</v>
      </c>
      <c r="Z18" s="371">
        <v>0</v>
      </c>
      <c r="AA18" s="371">
        <f t="shared" si="4"/>
        <v>32</v>
      </c>
    </row>
    <row r="19" spans="2:27" ht="12.75">
      <c r="B19" s="526" t="s">
        <v>984</v>
      </c>
      <c r="C19" s="583"/>
      <c r="D19" s="73" t="s">
        <v>44</v>
      </c>
      <c r="E19" s="71" t="s">
        <v>49</v>
      </c>
      <c r="F19" s="48" t="s">
        <v>20</v>
      </c>
      <c r="G19" s="71" t="s">
        <v>65</v>
      </c>
      <c r="H19" s="9"/>
      <c r="I19" s="9"/>
      <c r="J19" s="9">
        <v>4</v>
      </c>
      <c r="K19" s="10">
        <f t="shared" si="0"/>
        <v>32</v>
      </c>
      <c r="L19" s="553" t="s">
        <v>60</v>
      </c>
      <c r="M19" s="554"/>
      <c r="O19" s="60">
        <v>0</v>
      </c>
      <c r="P19" s="327">
        <f t="shared" si="1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2"/>
        <v>8</v>
      </c>
      <c r="Y19" s="371">
        <f t="shared" si="3"/>
        <v>32</v>
      </c>
      <c r="Z19" s="371">
        <v>0</v>
      </c>
      <c r="AA19" s="371">
        <f t="shared" si="4"/>
        <v>32</v>
      </c>
    </row>
    <row r="20" spans="2:27" ht="12.75">
      <c r="B20" s="15" t="s">
        <v>273</v>
      </c>
      <c r="C20" s="95"/>
      <c r="D20" s="16"/>
      <c r="E20" s="16"/>
      <c r="F20" s="16"/>
      <c r="G20" s="16"/>
      <c r="H20" s="16"/>
      <c r="I20" s="16"/>
      <c r="J20" s="17"/>
      <c r="K20" s="47"/>
      <c r="L20" s="47"/>
      <c r="M20" s="18"/>
      <c r="R20" s="323"/>
      <c r="S20" s="324"/>
      <c r="T20" s="324"/>
      <c r="U20" s="324"/>
      <c r="V20" s="324"/>
      <c r="W20" s="324"/>
      <c r="X20" s="325"/>
      <c r="Y20" s="378"/>
      <c r="Z20" s="373"/>
      <c r="AA20" s="374"/>
    </row>
    <row r="21" spans="2:27" ht="12.75" customHeight="1">
      <c r="B21" s="125" t="s">
        <v>1005</v>
      </c>
      <c r="C21" s="217" t="s">
        <v>1136</v>
      </c>
      <c r="D21" s="74" t="s">
        <v>194</v>
      </c>
      <c r="E21" s="71" t="s">
        <v>49</v>
      </c>
      <c r="F21" s="112" t="s">
        <v>20</v>
      </c>
      <c r="G21" s="74" t="s">
        <v>173</v>
      </c>
      <c r="H21" s="53"/>
      <c r="I21" s="53"/>
      <c r="J21" s="53">
        <v>4</v>
      </c>
      <c r="K21" s="10">
        <f aca="true" t="shared" si="5" ref="K21:K33">AA21</f>
        <v>52</v>
      </c>
      <c r="L21" s="685" t="s">
        <v>59</v>
      </c>
      <c r="M21" s="680"/>
      <c r="O21" s="60">
        <v>0</v>
      </c>
      <c r="P21" s="327">
        <f t="shared" si="1"/>
        <v>0</v>
      </c>
      <c r="R21" s="322">
        <v>10</v>
      </c>
      <c r="S21" s="322"/>
      <c r="T21" s="322"/>
      <c r="U21" s="322">
        <v>3</v>
      </c>
      <c r="V21" s="322"/>
      <c r="W21" s="322"/>
      <c r="X21" s="322">
        <f aca="true" t="shared" si="6" ref="X21:X33">SUM(R21:W21)</f>
        <v>13</v>
      </c>
      <c r="Y21" s="371">
        <f aca="true" t="shared" si="7" ref="Y21:Y33">X21*J21</f>
        <v>52</v>
      </c>
      <c r="Z21" s="371">
        <v>0</v>
      </c>
      <c r="AA21" s="371">
        <f aca="true" t="shared" si="8" ref="AA21:AA33">Y21+Z21</f>
        <v>52</v>
      </c>
    </row>
    <row r="22" spans="2:27" ht="12.75" customHeight="1">
      <c r="B22" s="125" t="s">
        <v>1139</v>
      </c>
      <c r="C22" s="217" t="s">
        <v>1136</v>
      </c>
      <c r="D22" s="74" t="s">
        <v>44</v>
      </c>
      <c r="E22" s="71" t="s">
        <v>49</v>
      </c>
      <c r="F22" s="112" t="s">
        <v>20</v>
      </c>
      <c r="G22" s="74" t="s">
        <v>173</v>
      </c>
      <c r="H22" s="53"/>
      <c r="I22" s="53"/>
      <c r="J22" s="53">
        <v>4</v>
      </c>
      <c r="K22" s="10">
        <f>AA22</f>
        <v>32</v>
      </c>
      <c r="L22" s="685" t="s">
        <v>42</v>
      </c>
      <c r="M22" s="680"/>
      <c r="O22" s="60">
        <v>0</v>
      </c>
      <c r="P22" s="327">
        <f>O22*K22</f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 t="shared" si="6"/>
        <v>8</v>
      </c>
      <c r="Y22" s="371">
        <f t="shared" si="7"/>
        <v>32</v>
      </c>
      <c r="Z22" s="371">
        <v>0</v>
      </c>
      <c r="AA22" s="371">
        <f>Y22+Z22</f>
        <v>32</v>
      </c>
    </row>
    <row r="23" spans="2:27" ht="12.75">
      <c r="B23" s="645" t="s">
        <v>629</v>
      </c>
      <c r="C23" s="682"/>
      <c r="D23" s="74" t="s">
        <v>23</v>
      </c>
      <c r="E23" s="71" t="s">
        <v>16</v>
      </c>
      <c r="F23" s="112" t="s">
        <v>19</v>
      </c>
      <c r="G23" s="74"/>
      <c r="H23" s="74" t="s">
        <v>124</v>
      </c>
      <c r="I23" s="74"/>
      <c r="J23" s="53">
        <v>6</v>
      </c>
      <c r="K23" s="10">
        <f t="shared" si="5"/>
        <v>78</v>
      </c>
      <c r="L23" s="562" t="s">
        <v>92</v>
      </c>
      <c r="M23" s="644"/>
      <c r="O23" s="60">
        <v>0</v>
      </c>
      <c r="P23" s="327">
        <f>O23*K23</f>
        <v>0</v>
      </c>
      <c r="R23" s="322">
        <v>10</v>
      </c>
      <c r="S23" s="322">
        <v>2</v>
      </c>
      <c r="T23" s="322">
        <v>-2</v>
      </c>
      <c r="U23" s="322"/>
      <c r="V23" s="322">
        <v>3</v>
      </c>
      <c r="W23" s="322"/>
      <c r="X23" s="322">
        <f t="shared" si="6"/>
        <v>13</v>
      </c>
      <c r="Y23" s="371">
        <f t="shared" si="7"/>
        <v>78</v>
      </c>
      <c r="Z23" s="371">
        <v>0</v>
      </c>
      <c r="AA23" s="371">
        <f t="shared" si="8"/>
        <v>78</v>
      </c>
    </row>
    <row r="24" spans="2:27" ht="12.75">
      <c r="B24" s="170" t="s">
        <v>154</v>
      </c>
      <c r="C24" s="113" t="s">
        <v>1004</v>
      </c>
      <c r="D24" s="60" t="s">
        <v>268</v>
      </c>
      <c r="E24" s="9" t="s">
        <v>16</v>
      </c>
      <c r="F24" s="48" t="s">
        <v>20</v>
      </c>
      <c r="G24" s="60"/>
      <c r="H24" s="13"/>
      <c r="I24" s="13"/>
      <c r="J24" s="9">
        <v>4</v>
      </c>
      <c r="K24" s="10">
        <f t="shared" si="5"/>
        <v>28</v>
      </c>
      <c r="L24" s="553" t="s">
        <v>42</v>
      </c>
      <c r="M24" s="554"/>
      <c r="O24" s="60">
        <v>0</v>
      </c>
      <c r="P24" s="327">
        <f t="shared" si="1"/>
        <v>0</v>
      </c>
      <c r="R24" s="322">
        <v>5</v>
      </c>
      <c r="S24" s="322">
        <v>2</v>
      </c>
      <c r="T24" s="322"/>
      <c r="U24" s="322"/>
      <c r="V24" s="322"/>
      <c r="W24" s="322"/>
      <c r="X24" s="322">
        <f t="shared" si="6"/>
        <v>7</v>
      </c>
      <c r="Y24" s="371">
        <f t="shared" si="7"/>
        <v>28</v>
      </c>
      <c r="Z24" s="371">
        <v>0</v>
      </c>
      <c r="AA24" s="371">
        <f t="shared" si="8"/>
        <v>28</v>
      </c>
    </row>
    <row r="25" spans="2:27" ht="12.75">
      <c r="B25" s="526" t="s">
        <v>205</v>
      </c>
      <c r="C25" s="583"/>
      <c r="D25" s="9" t="s">
        <v>44</v>
      </c>
      <c r="E25" s="9" t="s">
        <v>49</v>
      </c>
      <c r="F25" s="91" t="s">
        <v>21</v>
      </c>
      <c r="G25" s="53" t="s">
        <v>63</v>
      </c>
      <c r="H25" s="9"/>
      <c r="I25" s="9"/>
      <c r="J25" s="53">
        <v>4</v>
      </c>
      <c r="K25" s="10">
        <f t="shared" si="5"/>
        <v>52</v>
      </c>
      <c r="L25" s="553" t="s">
        <v>42</v>
      </c>
      <c r="M25" s="554"/>
      <c r="O25" s="60">
        <v>0</v>
      </c>
      <c r="P25" s="327">
        <f t="shared" si="1"/>
        <v>0</v>
      </c>
      <c r="R25" s="322">
        <v>5</v>
      </c>
      <c r="S25" s="322"/>
      <c r="T25" s="322">
        <v>5</v>
      </c>
      <c r="U25" s="322">
        <v>3</v>
      </c>
      <c r="V25" s="322"/>
      <c r="W25" s="322"/>
      <c r="X25" s="322">
        <f t="shared" si="6"/>
        <v>13</v>
      </c>
      <c r="Y25" s="371">
        <f t="shared" si="7"/>
        <v>52</v>
      </c>
      <c r="Z25" s="371">
        <v>0</v>
      </c>
      <c r="AA25" s="371">
        <f t="shared" si="8"/>
        <v>52</v>
      </c>
    </row>
    <row r="26" spans="2:27" ht="12.75">
      <c r="B26" s="555" t="s">
        <v>207</v>
      </c>
      <c r="C26" s="555" t="s">
        <v>913</v>
      </c>
      <c r="D26" s="498" t="s">
        <v>24</v>
      </c>
      <c r="E26" s="436" t="s">
        <v>16</v>
      </c>
      <c r="F26" s="48" t="s">
        <v>21</v>
      </c>
      <c r="G26" s="9"/>
      <c r="H26" s="9"/>
      <c r="I26" s="9"/>
      <c r="J26" s="53">
        <v>6</v>
      </c>
      <c r="K26" s="10">
        <f t="shared" si="5"/>
        <v>72</v>
      </c>
      <c r="L26" s="571" t="s">
        <v>42</v>
      </c>
      <c r="M26" s="572"/>
      <c r="O26" s="60">
        <v>0</v>
      </c>
      <c r="P26" s="327">
        <f t="shared" si="1"/>
        <v>0</v>
      </c>
      <c r="R26" s="322">
        <v>5</v>
      </c>
      <c r="S26" s="322">
        <v>2</v>
      </c>
      <c r="T26" s="322">
        <v>5</v>
      </c>
      <c r="U26" s="322"/>
      <c r="V26" s="322"/>
      <c r="W26" s="322"/>
      <c r="X26" s="322">
        <f t="shared" si="6"/>
        <v>12</v>
      </c>
      <c r="Y26" s="371">
        <f t="shared" si="7"/>
        <v>72</v>
      </c>
      <c r="Z26" s="371">
        <v>0</v>
      </c>
      <c r="AA26" s="371">
        <f t="shared" si="8"/>
        <v>72</v>
      </c>
    </row>
    <row r="27" spans="2:27" ht="12.75">
      <c r="B27" s="674"/>
      <c r="C27" s="529"/>
      <c r="D27" s="480"/>
      <c r="E27" s="480"/>
      <c r="F27" s="48" t="s">
        <v>20</v>
      </c>
      <c r="G27" s="9"/>
      <c r="H27" s="9"/>
      <c r="I27" s="9"/>
      <c r="J27" s="53">
        <v>6</v>
      </c>
      <c r="K27" s="10">
        <f t="shared" si="5"/>
        <v>42</v>
      </c>
      <c r="L27" s="573"/>
      <c r="M27" s="574"/>
      <c r="O27" s="60">
        <v>0</v>
      </c>
      <c r="P27" s="327">
        <f t="shared" si="1"/>
        <v>0</v>
      </c>
      <c r="R27" s="322">
        <v>5</v>
      </c>
      <c r="S27" s="322">
        <v>2</v>
      </c>
      <c r="T27" s="322"/>
      <c r="U27" s="322"/>
      <c r="V27" s="322"/>
      <c r="W27" s="322"/>
      <c r="X27" s="322">
        <f t="shared" si="6"/>
        <v>7</v>
      </c>
      <c r="Y27" s="371">
        <f t="shared" si="7"/>
        <v>42</v>
      </c>
      <c r="Z27" s="371">
        <v>0</v>
      </c>
      <c r="AA27" s="371">
        <f t="shared" si="8"/>
        <v>42</v>
      </c>
    </row>
    <row r="28" spans="2:27" ht="12.75">
      <c r="B28" s="540" t="s">
        <v>31</v>
      </c>
      <c r="C28" s="113" t="s">
        <v>1004</v>
      </c>
      <c r="D28" s="71" t="s">
        <v>1111</v>
      </c>
      <c r="E28" s="71"/>
      <c r="F28" s="73"/>
      <c r="G28" s="71"/>
      <c r="H28" s="9"/>
      <c r="I28" s="9"/>
      <c r="J28" s="10">
        <v>1</v>
      </c>
      <c r="K28" s="10">
        <f t="shared" si="5"/>
        <v>100</v>
      </c>
      <c r="L28" s="562" t="s">
        <v>42</v>
      </c>
      <c r="M28" s="575"/>
      <c r="O28" s="60">
        <v>0</v>
      </c>
      <c r="P28" s="327">
        <f t="shared" si="1"/>
        <v>0</v>
      </c>
      <c r="R28" s="322">
        <v>100</v>
      </c>
      <c r="S28" s="322"/>
      <c r="T28" s="322"/>
      <c r="U28" s="322"/>
      <c r="V28" s="322"/>
      <c r="W28" s="322"/>
      <c r="X28" s="322">
        <f t="shared" si="6"/>
        <v>100</v>
      </c>
      <c r="Y28" s="371">
        <f t="shared" si="7"/>
        <v>100</v>
      </c>
      <c r="Z28" s="371">
        <v>0</v>
      </c>
      <c r="AA28" s="371">
        <f t="shared" si="8"/>
        <v>100</v>
      </c>
    </row>
    <row r="29" spans="2:27" ht="16.5" customHeight="1">
      <c r="B29" s="606"/>
      <c r="C29" s="217" t="s">
        <v>1138</v>
      </c>
      <c r="D29" s="71" t="s">
        <v>1111</v>
      </c>
      <c r="E29" s="71"/>
      <c r="F29" s="73"/>
      <c r="G29" s="71"/>
      <c r="H29" s="9"/>
      <c r="I29" s="9"/>
      <c r="J29" s="10">
        <v>1</v>
      </c>
      <c r="K29" s="10">
        <f t="shared" si="5"/>
        <v>100</v>
      </c>
      <c r="L29" s="562" t="s">
        <v>93</v>
      </c>
      <c r="M29" s="575"/>
      <c r="O29" s="60">
        <v>0</v>
      </c>
      <c r="P29" s="327">
        <f t="shared" si="1"/>
        <v>0</v>
      </c>
      <c r="R29" s="322">
        <v>100</v>
      </c>
      <c r="S29" s="322"/>
      <c r="T29" s="322"/>
      <c r="U29" s="322"/>
      <c r="V29" s="322"/>
      <c r="W29" s="322"/>
      <c r="X29" s="322">
        <f t="shared" si="6"/>
        <v>100</v>
      </c>
      <c r="Y29" s="371">
        <f t="shared" si="7"/>
        <v>100</v>
      </c>
      <c r="Z29" s="371">
        <v>0</v>
      </c>
      <c r="AA29" s="371">
        <f t="shared" si="8"/>
        <v>100</v>
      </c>
    </row>
    <row r="30" spans="2:27" ht="12.75">
      <c r="B30" s="526" t="s">
        <v>1003</v>
      </c>
      <c r="C30" s="583"/>
      <c r="D30" s="71" t="s">
        <v>826</v>
      </c>
      <c r="E30" s="71" t="s">
        <v>49</v>
      </c>
      <c r="F30" s="71" t="s">
        <v>19</v>
      </c>
      <c r="G30" s="71" t="s">
        <v>63</v>
      </c>
      <c r="H30" s="9"/>
      <c r="I30" s="9"/>
      <c r="J30" s="10">
        <v>4</v>
      </c>
      <c r="K30" s="10">
        <f t="shared" si="5"/>
        <v>44</v>
      </c>
      <c r="L30" s="672" t="s">
        <v>59</v>
      </c>
      <c r="M30" s="673"/>
      <c r="O30" s="60">
        <v>0</v>
      </c>
      <c r="P30" s="327">
        <f t="shared" si="1"/>
        <v>0</v>
      </c>
      <c r="R30" s="322">
        <v>10</v>
      </c>
      <c r="S30" s="322"/>
      <c r="T30" s="322">
        <v>-2</v>
      </c>
      <c r="U30" s="322">
        <v>3</v>
      </c>
      <c r="V30" s="322"/>
      <c r="W30" s="322"/>
      <c r="X30" s="322">
        <f t="shared" si="6"/>
        <v>11</v>
      </c>
      <c r="Y30" s="371">
        <f t="shared" si="7"/>
        <v>44</v>
      </c>
      <c r="Z30" s="371">
        <v>0</v>
      </c>
      <c r="AA30" s="371">
        <f t="shared" si="8"/>
        <v>44</v>
      </c>
    </row>
    <row r="31" spans="2:27" ht="12.75">
      <c r="B31" s="526" t="s">
        <v>1137</v>
      </c>
      <c r="C31" s="583"/>
      <c r="D31" s="74" t="s">
        <v>434</v>
      </c>
      <c r="E31" s="71" t="s">
        <v>16</v>
      </c>
      <c r="F31" s="112" t="s">
        <v>19</v>
      </c>
      <c r="G31" s="53"/>
      <c r="H31" s="53"/>
      <c r="I31" s="53"/>
      <c r="J31" s="53">
        <v>4</v>
      </c>
      <c r="K31" s="10">
        <f t="shared" si="5"/>
        <v>20</v>
      </c>
      <c r="L31" s="562" t="s">
        <v>93</v>
      </c>
      <c r="M31" s="554"/>
      <c r="O31" s="60">
        <v>0</v>
      </c>
      <c r="P31" s="327">
        <f t="shared" si="1"/>
        <v>0</v>
      </c>
      <c r="R31" s="322">
        <v>5</v>
      </c>
      <c r="S31" s="322">
        <v>2</v>
      </c>
      <c r="T31" s="322">
        <v>-2</v>
      </c>
      <c r="U31" s="322"/>
      <c r="V31" s="322"/>
      <c r="W31" s="322"/>
      <c r="X31" s="322">
        <f t="shared" si="6"/>
        <v>5</v>
      </c>
      <c r="Y31" s="371">
        <f t="shared" si="7"/>
        <v>20</v>
      </c>
      <c r="Z31" s="371">
        <v>0</v>
      </c>
      <c r="AA31" s="371">
        <f t="shared" si="8"/>
        <v>20</v>
      </c>
    </row>
    <row r="32" spans="2:27" ht="12.75">
      <c r="B32" s="623" t="s">
        <v>690</v>
      </c>
      <c r="C32" s="624"/>
      <c r="D32" s="48" t="s">
        <v>820</v>
      </c>
      <c r="E32" s="1"/>
      <c r="F32" s="9"/>
      <c r="G32" s="5"/>
      <c r="H32" s="5"/>
      <c r="I32" s="5"/>
      <c r="J32" s="10">
        <v>1</v>
      </c>
      <c r="K32" s="10">
        <f t="shared" si="5"/>
        <v>70</v>
      </c>
      <c r="L32" s="423" t="s">
        <v>42</v>
      </c>
      <c r="M32" s="424"/>
      <c r="O32" s="60">
        <v>0</v>
      </c>
      <c r="P32" s="327">
        <f t="shared" si="1"/>
        <v>0</v>
      </c>
      <c r="R32" s="322">
        <v>70</v>
      </c>
      <c r="S32" s="322"/>
      <c r="T32" s="322"/>
      <c r="U32" s="322"/>
      <c r="V32" s="322"/>
      <c r="W32" s="322"/>
      <c r="X32" s="322">
        <f t="shared" si="6"/>
        <v>70</v>
      </c>
      <c r="Y32" s="371">
        <f t="shared" si="7"/>
        <v>70</v>
      </c>
      <c r="Z32" s="371">
        <v>0</v>
      </c>
      <c r="AA32" s="371">
        <f t="shared" si="8"/>
        <v>70</v>
      </c>
    </row>
    <row r="33" spans="2:27" ht="12.75">
      <c r="B33" s="504" t="s">
        <v>56</v>
      </c>
      <c r="C33" s="505"/>
      <c r="D33" s="73" t="s">
        <v>125</v>
      </c>
      <c r="E33" s="1"/>
      <c r="F33" s="9"/>
      <c r="G33" s="14"/>
      <c r="H33" s="14"/>
      <c r="I33" s="14"/>
      <c r="J33" s="10">
        <v>1</v>
      </c>
      <c r="K33" s="10">
        <f t="shared" si="5"/>
        <v>5</v>
      </c>
      <c r="L33" s="425" t="s">
        <v>245</v>
      </c>
      <c r="M33" s="424"/>
      <c r="O33" s="60">
        <v>0</v>
      </c>
      <c r="P33" s="327">
        <f t="shared" si="1"/>
        <v>0</v>
      </c>
      <c r="R33" s="322">
        <v>5</v>
      </c>
      <c r="S33" s="322"/>
      <c r="T33" s="322"/>
      <c r="U33" s="322"/>
      <c r="V33" s="322"/>
      <c r="W33" s="322"/>
      <c r="X33" s="322">
        <f t="shared" si="6"/>
        <v>5</v>
      </c>
      <c r="Y33" s="371">
        <f t="shared" si="7"/>
        <v>5</v>
      </c>
      <c r="Z33" s="371">
        <v>0</v>
      </c>
      <c r="AA33" s="371">
        <f t="shared" si="8"/>
        <v>5</v>
      </c>
    </row>
    <row r="34" spans="2:13" ht="12.75">
      <c r="B34" s="102"/>
      <c r="C34" s="103"/>
      <c r="D34" s="103"/>
      <c r="E34" s="103"/>
      <c r="F34" s="103"/>
      <c r="G34" s="103"/>
      <c r="H34" s="103"/>
      <c r="I34" s="103"/>
      <c r="J34" s="103"/>
      <c r="K34" s="111"/>
      <c r="L34" s="103"/>
      <c r="M34" s="99"/>
    </row>
    <row r="35" spans="15:16" ht="10.5" customHeight="1">
      <c r="O35" s="200">
        <f>SUM(O5:O33)</f>
        <v>1</v>
      </c>
      <c r="P35" s="332">
        <f>SUM(P5:P33)</f>
        <v>0</v>
      </c>
    </row>
  </sheetData>
  <sheetProtection/>
  <mergeCells count="72">
    <mergeCell ref="B31:C31"/>
    <mergeCell ref="L31:M31"/>
    <mergeCell ref="B32:C32"/>
    <mergeCell ref="L32:M32"/>
    <mergeCell ref="B33:C33"/>
    <mergeCell ref="L33:M33"/>
    <mergeCell ref="C26:C27"/>
    <mergeCell ref="D26:D27"/>
    <mergeCell ref="E26:E27"/>
    <mergeCell ref="L28:M28"/>
    <mergeCell ref="L29:M29"/>
    <mergeCell ref="B30:C30"/>
    <mergeCell ref="L30:M30"/>
    <mergeCell ref="B28:B29"/>
    <mergeCell ref="L26:M27"/>
    <mergeCell ref="B26:B27"/>
    <mergeCell ref="B25:C25"/>
    <mergeCell ref="L25:M25"/>
    <mergeCell ref="L24:M24"/>
    <mergeCell ref="L23:M23"/>
    <mergeCell ref="B23:C23"/>
    <mergeCell ref="L22:M22"/>
    <mergeCell ref="L21:M21"/>
    <mergeCell ref="B12:C12"/>
    <mergeCell ref="L13:M13"/>
    <mergeCell ref="B17:C17"/>
    <mergeCell ref="L17:M17"/>
    <mergeCell ref="L12:M12"/>
    <mergeCell ref="B18:C18"/>
    <mergeCell ref="B15:B16"/>
    <mergeCell ref="C15:C16"/>
    <mergeCell ref="L14:M16"/>
    <mergeCell ref="L10:M10"/>
    <mergeCell ref="L11:M11"/>
    <mergeCell ref="L8:M9"/>
    <mergeCell ref="B6:C6"/>
    <mergeCell ref="L18:M18"/>
    <mergeCell ref="B19:C19"/>
    <mergeCell ref="L19:M19"/>
    <mergeCell ref="B8:C9"/>
    <mergeCell ref="B11:C11"/>
    <mergeCell ref="B10:C10"/>
    <mergeCell ref="D8:D9"/>
    <mergeCell ref="E8:E9"/>
    <mergeCell ref="L3:M4"/>
    <mergeCell ref="O3:O4"/>
    <mergeCell ref="R3:R4"/>
    <mergeCell ref="S3:S4"/>
    <mergeCell ref="F3:F4"/>
    <mergeCell ref="G3:G4"/>
    <mergeCell ref="H3:I3"/>
    <mergeCell ref="L6:M6"/>
    <mergeCell ref="W3:W4"/>
    <mergeCell ref="V3:V4"/>
    <mergeCell ref="B5:C5"/>
    <mergeCell ref="L5:M5"/>
    <mergeCell ref="X3:X4"/>
    <mergeCell ref="B2:M2"/>
    <mergeCell ref="R2:X2"/>
    <mergeCell ref="B3:C4"/>
    <mergeCell ref="J3:J4"/>
    <mergeCell ref="K3:K4"/>
    <mergeCell ref="D3:D4"/>
    <mergeCell ref="T3:T4"/>
    <mergeCell ref="U3:U4"/>
    <mergeCell ref="P3:P4"/>
    <mergeCell ref="E3:E4"/>
    <mergeCell ref="Y2:AA2"/>
    <mergeCell ref="Y3:Y4"/>
    <mergeCell ref="Z3:Z4"/>
    <mergeCell ref="AA3:AA4"/>
    <mergeCell ref="O2:P2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AA29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57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9" width="7.57421875" style="43" customWidth="1"/>
    <col min="20" max="20" width="9.140625" style="43" customWidth="1"/>
    <col min="21" max="23" width="7.7109375" style="43" customWidth="1"/>
    <col min="24" max="24" width="7.57421875" style="43" customWidth="1"/>
  </cols>
  <sheetData>
    <row r="1" ht="8.25" customHeight="1"/>
    <row r="2" spans="2:27" ht="15.75">
      <c r="B2" s="506" t="s">
        <v>1007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 customHeight="1">
      <c r="B8" s="526" t="s">
        <v>1008</v>
      </c>
      <c r="C8" s="583"/>
      <c r="D8" s="53" t="s">
        <v>137</v>
      </c>
      <c r="E8" s="53" t="s">
        <v>17</v>
      </c>
      <c r="F8" s="71" t="s">
        <v>20</v>
      </c>
      <c r="G8" s="53"/>
      <c r="H8" s="53" t="s">
        <v>172</v>
      </c>
      <c r="I8" s="53"/>
      <c r="J8" s="53">
        <v>4</v>
      </c>
      <c r="K8" s="10">
        <f aca="true" t="shared" si="0" ref="K8:K14">AA8</f>
        <v>72</v>
      </c>
      <c r="L8" s="675" t="s">
        <v>110</v>
      </c>
      <c r="M8" s="647"/>
      <c r="O8" s="60">
        <v>0</v>
      </c>
      <c r="P8" s="327">
        <f aca="true" t="shared" si="1" ref="P8:P14">O8*K8</f>
        <v>0</v>
      </c>
      <c r="R8" s="322">
        <v>10</v>
      </c>
      <c r="S8" s="322">
        <v>5</v>
      </c>
      <c r="T8" s="322"/>
      <c r="U8" s="322"/>
      <c r="V8" s="322">
        <v>3</v>
      </c>
      <c r="W8" s="322"/>
      <c r="X8" s="322">
        <f aca="true" t="shared" si="2" ref="X8:X14">SUM(R8:W8)</f>
        <v>18</v>
      </c>
      <c r="Y8" s="371">
        <f aca="true" t="shared" si="3" ref="Y8:Y14">X8*J8</f>
        <v>72</v>
      </c>
      <c r="Z8" s="371">
        <v>0</v>
      </c>
      <c r="AA8" s="371">
        <f aca="true" t="shared" si="4" ref="AA8:AA14">Y8+Z8</f>
        <v>72</v>
      </c>
    </row>
    <row r="9" spans="2:27" ht="12.75" customHeight="1">
      <c r="B9" s="526" t="s">
        <v>700</v>
      </c>
      <c r="C9" s="583"/>
      <c r="D9" s="53" t="s">
        <v>137</v>
      </c>
      <c r="E9" s="53" t="s">
        <v>17</v>
      </c>
      <c r="F9" s="71" t="s">
        <v>20</v>
      </c>
      <c r="G9" s="53"/>
      <c r="H9" s="53"/>
      <c r="I9" s="53"/>
      <c r="J9" s="53">
        <v>4</v>
      </c>
      <c r="K9" s="10">
        <f t="shared" si="0"/>
        <v>60</v>
      </c>
      <c r="L9" s="675" t="s">
        <v>42</v>
      </c>
      <c r="M9" s="647"/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/>
      <c r="W9" s="322"/>
      <c r="X9" s="322">
        <f t="shared" si="2"/>
        <v>15</v>
      </c>
      <c r="Y9" s="371">
        <f t="shared" si="3"/>
        <v>60</v>
      </c>
      <c r="Z9" s="371">
        <v>0</v>
      </c>
      <c r="AA9" s="371">
        <f t="shared" si="4"/>
        <v>60</v>
      </c>
    </row>
    <row r="10" spans="2:27" ht="12.75">
      <c r="B10" s="526" t="s">
        <v>1009</v>
      </c>
      <c r="C10" s="583"/>
      <c r="D10" s="74" t="s">
        <v>194</v>
      </c>
      <c r="E10" s="71" t="s">
        <v>49</v>
      </c>
      <c r="F10" s="112" t="s">
        <v>20</v>
      </c>
      <c r="G10" s="74" t="s">
        <v>173</v>
      </c>
      <c r="H10" s="53"/>
      <c r="I10" s="53"/>
      <c r="J10" s="53">
        <v>4</v>
      </c>
      <c r="K10" s="10">
        <f t="shared" si="0"/>
        <v>52</v>
      </c>
      <c r="L10" s="679" t="s">
        <v>42</v>
      </c>
      <c r="M10" s="680"/>
      <c r="O10" s="60">
        <v>0</v>
      </c>
      <c r="P10" s="327">
        <f t="shared" si="1"/>
        <v>0</v>
      </c>
      <c r="R10" s="322">
        <v>10</v>
      </c>
      <c r="S10" s="322"/>
      <c r="T10" s="322"/>
      <c r="U10" s="322">
        <v>3</v>
      </c>
      <c r="V10" s="322"/>
      <c r="W10" s="322"/>
      <c r="X10" s="322">
        <f t="shared" si="2"/>
        <v>13</v>
      </c>
      <c r="Y10" s="371">
        <f t="shared" si="3"/>
        <v>52</v>
      </c>
      <c r="Z10" s="371">
        <v>0</v>
      </c>
      <c r="AA10" s="371">
        <f t="shared" si="4"/>
        <v>52</v>
      </c>
    </row>
    <row r="11" spans="2:27" ht="12.75">
      <c r="B11" s="645" t="s">
        <v>353</v>
      </c>
      <c r="C11" s="682"/>
      <c r="D11" s="53" t="s">
        <v>23</v>
      </c>
      <c r="E11" s="53" t="s">
        <v>16</v>
      </c>
      <c r="F11" s="112" t="s">
        <v>20</v>
      </c>
      <c r="G11" s="159"/>
      <c r="H11" s="9" t="s">
        <v>124</v>
      </c>
      <c r="I11" s="9"/>
      <c r="J11" s="9">
        <v>6</v>
      </c>
      <c r="K11" s="10">
        <f t="shared" si="0"/>
        <v>120</v>
      </c>
      <c r="L11" s="562" t="s">
        <v>416</v>
      </c>
      <c r="M11" s="575"/>
      <c r="O11" s="60">
        <v>0</v>
      </c>
      <c r="P11" s="327">
        <f t="shared" si="1"/>
        <v>0</v>
      </c>
      <c r="R11" s="322">
        <v>10</v>
      </c>
      <c r="S11" s="322">
        <v>2</v>
      </c>
      <c r="T11" s="322">
        <v>5</v>
      </c>
      <c r="U11" s="322"/>
      <c r="V11" s="322">
        <v>3</v>
      </c>
      <c r="W11" s="322"/>
      <c r="X11" s="322">
        <f t="shared" si="2"/>
        <v>20</v>
      </c>
      <c r="Y11" s="371">
        <f t="shared" si="3"/>
        <v>120</v>
      </c>
      <c r="Z11" s="371">
        <v>0</v>
      </c>
      <c r="AA11" s="371">
        <f t="shared" si="4"/>
        <v>120</v>
      </c>
    </row>
    <row r="12" spans="2:27" ht="12.75">
      <c r="B12" s="645" t="s">
        <v>1010</v>
      </c>
      <c r="C12" s="682"/>
      <c r="D12" s="60" t="s">
        <v>268</v>
      </c>
      <c r="E12" s="9" t="s">
        <v>16</v>
      </c>
      <c r="F12" s="48" t="s">
        <v>20</v>
      </c>
      <c r="G12" s="60"/>
      <c r="H12" s="13"/>
      <c r="I12" s="13"/>
      <c r="J12" s="9">
        <v>4</v>
      </c>
      <c r="K12" s="10">
        <f t="shared" si="0"/>
        <v>28</v>
      </c>
      <c r="L12" s="553" t="s">
        <v>42</v>
      </c>
      <c r="M12" s="554"/>
      <c r="O12" s="60">
        <v>0</v>
      </c>
      <c r="P12" s="327">
        <f t="shared" si="1"/>
        <v>0</v>
      </c>
      <c r="R12" s="322">
        <v>5</v>
      </c>
      <c r="S12" s="322">
        <v>2</v>
      </c>
      <c r="T12" s="322"/>
      <c r="U12" s="322"/>
      <c r="V12" s="322"/>
      <c r="W12" s="322"/>
      <c r="X12" s="322">
        <f t="shared" si="2"/>
        <v>7</v>
      </c>
      <c r="Y12" s="371">
        <f t="shared" si="3"/>
        <v>28</v>
      </c>
      <c r="Z12" s="371">
        <v>0</v>
      </c>
      <c r="AA12" s="371">
        <f t="shared" si="4"/>
        <v>28</v>
      </c>
    </row>
    <row r="13" spans="2:27" ht="12.75" customHeight="1">
      <c r="B13" s="576" t="s">
        <v>135</v>
      </c>
      <c r="C13" s="577"/>
      <c r="D13" s="9" t="s">
        <v>44</v>
      </c>
      <c r="E13" s="9" t="s">
        <v>49</v>
      </c>
      <c r="F13" s="48" t="s">
        <v>20</v>
      </c>
      <c r="G13" s="53" t="s">
        <v>63</v>
      </c>
      <c r="H13" s="53"/>
      <c r="I13" s="53"/>
      <c r="J13" s="53">
        <v>4</v>
      </c>
      <c r="K13" s="10">
        <f t="shared" si="0"/>
        <v>32</v>
      </c>
      <c r="L13" s="137" t="s">
        <v>42</v>
      </c>
      <c r="M13" s="560" t="s">
        <v>42</v>
      </c>
      <c r="O13" s="60">
        <v>0</v>
      </c>
      <c r="P13" s="327">
        <f t="shared" si="1"/>
        <v>0</v>
      </c>
      <c r="R13" s="322">
        <v>5</v>
      </c>
      <c r="S13" s="322"/>
      <c r="T13" s="322"/>
      <c r="U13" s="322">
        <v>3</v>
      </c>
      <c r="V13" s="322"/>
      <c r="W13" s="322"/>
      <c r="X13" s="322">
        <f t="shared" si="2"/>
        <v>8</v>
      </c>
      <c r="Y13" s="371">
        <f t="shared" si="3"/>
        <v>32</v>
      </c>
      <c r="Z13" s="371">
        <v>0</v>
      </c>
      <c r="AA13" s="371">
        <f t="shared" si="4"/>
        <v>32</v>
      </c>
    </row>
    <row r="14" spans="2:27" ht="12.75">
      <c r="B14" s="526" t="s">
        <v>136</v>
      </c>
      <c r="C14" s="583"/>
      <c r="D14" s="9" t="s">
        <v>44</v>
      </c>
      <c r="E14" s="9" t="s">
        <v>49</v>
      </c>
      <c r="F14" s="48" t="s">
        <v>20</v>
      </c>
      <c r="G14" s="71" t="s">
        <v>65</v>
      </c>
      <c r="H14" s="9"/>
      <c r="I14" s="9"/>
      <c r="J14" s="9">
        <v>4</v>
      </c>
      <c r="K14" s="10">
        <f t="shared" si="0"/>
        <v>32</v>
      </c>
      <c r="L14" s="137" t="s">
        <v>42</v>
      </c>
      <c r="M14" s="517"/>
      <c r="O14" s="60">
        <v>0</v>
      </c>
      <c r="P14" s="327">
        <f t="shared" si="1"/>
        <v>0</v>
      </c>
      <c r="R14" s="322">
        <v>5</v>
      </c>
      <c r="S14" s="322"/>
      <c r="T14" s="322"/>
      <c r="U14" s="322">
        <v>3</v>
      </c>
      <c r="V14" s="322"/>
      <c r="W14" s="322"/>
      <c r="X14" s="322">
        <f t="shared" si="2"/>
        <v>8</v>
      </c>
      <c r="Y14" s="371">
        <f t="shared" si="3"/>
        <v>32</v>
      </c>
      <c r="Z14" s="371">
        <v>0</v>
      </c>
      <c r="AA14" s="371">
        <f t="shared" si="4"/>
        <v>32</v>
      </c>
    </row>
    <row r="15" spans="2:27" ht="12.75">
      <c r="B15" s="15" t="s">
        <v>273</v>
      </c>
      <c r="C15" s="95"/>
      <c r="D15" s="16"/>
      <c r="E15" s="16"/>
      <c r="F15" s="16"/>
      <c r="G15" s="16"/>
      <c r="H15" s="16"/>
      <c r="I15" s="16"/>
      <c r="J15" s="17"/>
      <c r="K15" s="47"/>
      <c r="L15" s="47"/>
      <c r="M15" s="18"/>
      <c r="R15" s="323"/>
      <c r="S15" s="324"/>
      <c r="T15" s="324"/>
      <c r="U15" s="324"/>
      <c r="V15" s="324"/>
      <c r="W15" s="324"/>
      <c r="X15" s="325"/>
      <c r="Y15" s="378"/>
      <c r="Z15" s="373"/>
      <c r="AA15" s="374"/>
    </row>
    <row r="16" spans="2:27" ht="12.75">
      <c r="B16" s="645" t="s">
        <v>1011</v>
      </c>
      <c r="C16" s="682"/>
      <c r="D16" s="74" t="s">
        <v>23</v>
      </c>
      <c r="E16" s="71" t="s">
        <v>16</v>
      </c>
      <c r="F16" s="112" t="s">
        <v>20</v>
      </c>
      <c r="G16" s="74"/>
      <c r="H16" s="74" t="s">
        <v>124</v>
      </c>
      <c r="I16" s="74"/>
      <c r="J16" s="53">
        <v>4</v>
      </c>
      <c r="K16" s="10">
        <f aca="true" t="shared" si="5" ref="K16:K26">AA16</f>
        <v>60</v>
      </c>
      <c r="L16" s="562" t="s">
        <v>93</v>
      </c>
      <c r="M16" s="644"/>
      <c r="O16" s="60">
        <v>0</v>
      </c>
      <c r="P16" s="327">
        <f aca="true" t="shared" si="6" ref="P16:P26">O16*K16</f>
        <v>0</v>
      </c>
      <c r="R16" s="322">
        <v>10</v>
      </c>
      <c r="S16" s="322">
        <v>2</v>
      </c>
      <c r="T16" s="322"/>
      <c r="U16" s="322"/>
      <c r="V16" s="322">
        <v>3</v>
      </c>
      <c r="W16" s="322"/>
      <c r="X16" s="322">
        <f aca="true" t="shared" si="7" ref="X16:X26">SUM(R16:W16)</f>
        <v>15</v>
      </c>
      <c r="Y16" s="371">
        <f aca="true" t="shared" si="8" ref="Y16:Y26">X16*J16</f>
        <v>60</v>
      </c>
      <c r="Z16" s="371">
        <v>0</v>
      </c>
      <c r="AA16" s="371">
        <f aca="true" t="shared" si="9" ref="AA16:AA26">Y16+Z16</f>
        <v>60</v>
      </c>
    </row>
    <row r="17" spans="2:27" ht="25.5">
      <c r="B17" s="518" t="s">
        <v>1013</v>
      </c>
      <c r="C17" s="519"/>
      <c r="D17" s="436" t="s">
        <v>268</v>
      </c>
      <c r="E17" s="436" t="s">
        <v>16</v>
      </c>
      <c r="F17" s="73" t="s">
        <v>21</v>
      </c>
      <c r="G17" s="9"/>
      <c r="H17" s="56" t="s">
        <v>1015</v>
      </c>
      <c r="I17" s="56"/>
      <c r="J17" s="53">
        <v>4</v>
      </c>
      <c r="K17" s="10">
        <f t="shared" si="5"/>
        <v>60</v>
      </c>
      <c r="L17" s="571" t="s">
        <v>1014</v>
      </c>
      <c r="M17" s="531"/>
      <c r="O17" s="60">
        <v>0</v>
      </c>
      <c r="P17" s="327">
        <f t="shared" si="6"/>
        <v>0</v>
      </c>
      <c r="R17" s="322">
        <v>5</v>
      </c>
      <c r="S17" s="322">
        <v>2</v>
      </c>
      <c r="T17" s="322">
        <v>5</v>
      </c>
      <c r="U17" s="322"/>
      <c r="V17" s="322">
        <v>3</v>
      </c>
      <c r="W17" s="322"/>
      <c r="X17" s="322">
        <f t="shared" si="7"/>
        <v>15</v>
      </c>
      <c r="Y17" s="371">
        <f t="shared" si="8"/>
        <v>60</v>
      </c>
      <c r="Z17" s="371">
        <v>0</v>
      </c>
      <c r="AA17" s="371">
        <f t="shared" si="9"/>
        <v>60</v>
      </c>
    </row>
    <row r="18" spans="2:27" ht="25.5">
      <c r="B18" s="522"/>
      <c r="C18" s="523"/>
      <c r="D18" s="480"/>
      <c r="E18" s="480"/>
      <c r="F18" s="48" t="s">
        <v>20</v>
      </c>
      <c r="G18" s="9"/>
      <c r="H18" s="56" t="s">
        <v>1015</v>
      </c>
      <c r="I18" s="56"/>
      <c r="J18" s="53">
        <v>4</v>
      </c>
      <c r="K18" s="10">
        <f t="shared" si="5"/>
        <v>40</v>
      </c>
      <c r="L18" s="534"/>
      <c r="M18" s="535"/>
      <c r="O18" s="60">
        <v>0</v>
      </c>
      <c r="P18" s="327">
        <f t="shared" si="6"/>
        <v>0</v>
      </c>
      <c r="R18" s="322">
        <v>5</v>
      </c>
      <c r="S18" s="322">
        <v>2</v>
      </c>
      <c r="T18" s="322"/>
      <c r="U18" s="322"/>
      <c r="V18" s="322">
        <v>3</v>
      </c>
      <c r="W18" s="322"/>
      <c r="X18" s="322">
        <f t="shared" si="7"/>
        <v>10</v>
      </c>
      <c r="Y18" s="371">
        <f t="shared" si="8"/>
        <v>40</v>
      </c>
      <c r="Z18" s="371">
        <v>0</v>
      </c>
      <c r="AA18" s="371">
        <f t="shared" si="9"/>
        <v>40</v>
      </c>
    </row>
    <row r="19" spans="2:27" ht="25.5">
      <c r="B19" s="197" t="s">
        <v>1019</v>
      </c>
      <c r="C19" s="217" t="s">
        <v>1020</v>
      </c>
      <c r="D19" s="60" t="s">
        <v>268</v>
      </c>
      <c r="E19" s="60" t="s">
        <v>16</v>
      </c>
      <c r="F19" s="48" t="s">
        <v>20</v>
      </c>
      <c r="G19" s="60"/>
      <c r="H19" s="13"/>
      <c r="I19" s="13"/>
      <c r="J19" s="9">
        <v>4</v>
      </c>
      <c r="K19" s="10">
        <f t="shared" si="5"/>
        <v>28</v>
      </c>
      <c r="L19" s="562" t="s">
        <v>83</v>
      </c>
      <c r="M19" s="554"/>
      <c r="O19" s="60">
        <v>0</v>
      </c>
      <c r="P19" s="327">
        <f t="shared" si="6"/>
        <v>0</v>
      </c>
      <c r="R19" s="322">
        <v>5</v>
      </c>
      <c r="S19" s="322">
        <v>2</v>
      </c>
      <c r="T19" s="322"/>
      <c r="U19" s="322"/>
      <c r="V19" s="322"/>
      <c r="W19" s="322"/>
      <c r="X19" s="322">
        <f t="shared" si="7"/>
        <v>7</v>
      </c>
      <c r="Y19" s="371">
        <f t="shared" si="8"/>
        <v>28</v>
      </c>
      <c r="Z19" s="371">
        <v>0</v>
      </c>
      <c r="AA19" s="371">
        <f t="shared" si="9"/>
        <v>28</v>
      </c>
    </row>
    <row r="20" spans="2:27" ht="12.75">
      <c r="B20" s="526" t="s">
        <v>1012</v>
      </c>
      <c r="C20" s="583"/>
      <c r="D20" s="9" t="s">
        <v>44</v>
      </c>
      <c r="E20" s="9" t="s">
        <v>49</v>
      </c>
      <c r="F20" s="112" t="s">
        <v>20</v>
      </c>
      <c r="G20" s="74" t="s">
        <v>173</v>
      </c>
      <c r="H20" s="53"/>
      <c r="I20" s="53"/>
      <c r="J20" s="53">
        <v>4</v>
      </c>
      <c r="K20" s="10">
        <f t="shared" si="5"/>
        <v>32</v>
      </c>
      <c r="L20" s="553" t="s">
        <v>42</v>
      </c>
      <c r="M20" s="554"/>
      <c r="O20" s="60">
        <v>0</v>
      </c>
      <c r="P20" s="327">
        <f t="shared" si="6"/>
        <v>0</v>
      </c>
      <c r="R20" s="322">
        <v>5</v>
      </c>
      <c r="S20" s="322"/>
      <c r="T20" s="322"/>
      <c r="U20" s="322">
        <v>3</v>
      </c>
      <c r="V20" s="322"/>
      <c r="W20" s="322"/>
      <c r="X20" s="322">
        <f t="shared" si="7"/>
        <v>8</v>
      </c>
      <c r="Y20" s="371">
        <f t="shared" si="8"/>
        <v>32</v>
      </c>
      <c r="Z20" s="371">
        <v>0</v>
      </c>
      <c r="AA20" s="371">
        <f t="shared" si="9"/>
        <v>32</v>
      </c>
    </row>
    <row r="21" spans="2:27" ht="12.75" customHeight="1">
      <c r="B21" s="526" t="s">
        <v>1017</v>
      </c>
      <c r="C21" s="583"/>
      <c r="D21" s="9" t="s">
        <v>44</v>
      </c>
      <c r="E21" s="9" t="s">
        <v>49</v>
      </c>
      <c r="F21" s="48" t="s">
        <v>20</v>
      </c>
      <c r="G21" s="53" t="s">
        <v>63</v>
      </c>
      <c r="H21" s="60"/>
      <c r="I21" s="9"/>
      <c r="J21" s="53">
        <v>4</v>
      </c>
      <c r="K21" s="10">
        <f t="shared" si="5"/>
        <v>32</v>
      </c>
      <c r="L21" s="137" t="s">
        <v>42</v>
      </c>
      <c r="M21" s="560" t="s">
        <v>42</v>
      </c>
      <c r="O21" s="60">
        <v>0</v>
      </c>
      <c r="P21" s="327">
        <f t="shared" si="6"/>
        <v>0</v>
      </c>
      <c r="R21" s="322">
        <v>5</v>
      </c>
      <c r="S21" s="322"/>
      <c r="T21" s="322"/>
      <c r="U21" s="322">
        <v>3</v>
      </c>
      <c r="V21" s="322"/>
      <c r="W21" s="322"/>
      <c r="X21" s="322">
        <f t="shared" si="7"/>
        <v>8</v>
      </c>
      <c r="Y21" s="371">
        <f t="shared" si="8"/>
        <v>32</v>
      </c>
      <c r="Z21" s="371">
        <v>0</v>
      </c>
      <c r="AA21" s="371">
        <f t="shared" si="9"/>
        <v>32</v>
      </c>
    </row>
    <row r="22" spans="2:27" ht="12.75" customHeight="1">
      <c r="B22" s="526" t="s">
        <v>1018</v>
      </c>
      <c r="C22" s="583"/>
      <c r="D22" s="9" t="s">
        <v>44</v>
      </c>
      <c r="E22" s="9" t="s">
        <v>49</v>
      </c>
      <c r="F22" s="48" t="s">
        <v>20</v>
      </c>
      <c r="G22" s="71" t="s">
        <v>65</v>
      </c>
      <c r="H22" s="60"/>
      <c r="I22" s="9"/>
      <c r="J22" s="53">
        <v>4</v>
      </c>
      <c r="K22" s="10">
        <f t="shared" si="5"/>
        <v>32</v>
      </c>
      <c r="L22" s="137" t="s">
        <v>42</v>
      </c>
      <c r="M22" s="517"/>
      <c r="O22" s="60">
        <v>0</v>
      </c>
      <c r="P22" s="327">
        <f t="shared" si="6"/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 t="shared" si="7"/>
        <v>8</v>
      </c>
      <c r="Y22" s="371">
        <f t="shared" si="8"/>
        <v>32</v>
      </c>
      <c r="Z22" s="371">
        <v>0</v>
      </c>
      <c r="AA22" s="371">
        <f t="shared" si="9"/>
        <v>32</v>
      </c>
    </row>
    <row r="23" spans="2:27" ht="12.75">
      <c r="B23" s="526" t="s">
        <v>1016</v>
      </c>
      <c r="C23" s="583"/>
      <c r="D23" s="53" t="s">
        <v>44</v>
      </c>
      <c r="E23" s="9" t="s">
        <v>49</v>
      </c>
      <c r="F23" s="73" t="s">
        <v>20</v>
      </c>
      <c r="G23" s="74" t="s">
        <v>173</v>
      </c>
      <c r="H23" s="53"/>
      <c r="I23" s="53"/>
      <c r="J23" s="53">
        <v>4</v>
      </c>
      <c r="K23" s="10">
        <f t="shared" si="5"/>
        <v>32</v>
      </c>
      <c r="L23" s="562" t="s">
        <v>59</v>
      </c>
      <c r="M23" s="644"/>
      <c r="O23" s="60">
        <v>0</v>
      </c>
      <c r="P23" s="327">
        <f t="shared" si="6"/>
        <v>0</v>
      </c>
      <c r="R23" s="322">
        <v>5</v>
      </c>
      <c r="S23" s="322"/>
      <c r="T23" s="322"/>
      <c r="U23" s="322">
        <v>3</v>
      </c>
      <c r="V23" s="322"/>
      <c r="W23" s="322"/>
      <c r="X23" s="322">
        <f t="shared" si="7"/>
        <v>8</v>
      </c>
      <c r="Y23" s="371">
        <f t="shared" si="8"/>
        <v>32</v>
      </c>
      <c r="Z23" s="371">
        <v>0</v>
      </c>
      <c r="AA23" s="371">
        <f t="shared" si="9"/>
        <v>32</v>
      </c>
    </row>
    <row r="24" spans="2:27" ht="12.75">
      <c r="B24" s="109" t="s">
        <v>1111</v>
      </c>
      <c r="C24" s="217" t="s">
        <v>1020</v>
      </c>
      <c r="D24" s="74" t="s">
        <v>25</v>
      </c>
      <c r="E24" s="9"/>
      <c r="F24" s="130"/>
      <c r="G24" s="74"/>
      <c r="H24" s="53"/>
      <c r="I24" s="53"/>
      <c r="J24" s="53">
        <v>1</v>
      </c>
      <c r="K24" s="10">
        <f t="shared" si="5"/>
        <v>100</v>
      </c>
      <c r="L24" s="562" t="s">
        <v>42</v>
      </c>
      <c r="M24" s="575"/>
      <c r="O24" s="60">
        <v>0</v>
      </c>
      <c r="P24" s="327">
        <f t="shared" si="6"/>
        <v>0</v>
      </c>
      <c r="R24" s="322">
        <v>100</v>
      </c>
      <c r="S24" s="322"/>
      <c r="T24" s="322"/>
      <c r="U24" s="322"/>
      <c r="V24" s="322"/>
      <c r="W24" s="322"/>
      <c r="X24" s="322">
        <f t="shared" si="7"/>
        <v>100</v>
      </c>
      <c r="Y24" s="371">
        <f t="shared" si="8"/>
        <v>100</v>
      </c>
      <c r="Z24" s="371">
        <v>0</v>
      </c>
      <c r="AA24" s="371">
        <f t="shared" si="9"/>
        <v>100</v>
      </c>
    </row>
    <row r="25" spans="2:27" ht="12.75">
      <c r="B25" s="623" t="s">
        <v>690</v>
      </c>
      <c r="C25" s="624"/>
      <c r="D25" s="48" t="s">
        <v>820</v>
      </c>
      <c r="E25" s="1"/>
      <c r="F25" s="9"/>
      <c r="G25" s="5"/>
      <c r="H25" s="5"/>
      <c r="I25" s="5"/>
      <c r="J25" s="10">
        <v>1</v>
      </c>
      <c r="K25" s="10">
        <f t="shared" si="5"/>
        <v>70</v>
      </c>
      <c r="L25" s="423" t="s">
        <v>42</v>
      </c>
      <c r="M25" s="424"/>
      <c r="O25" s="60">
        <v>0</v>
      </c>
      <c r="P25" s="327">
        <f t="shared" si="6"/>
        <v>0</v>
      </c>
      <c r="R25" s="322">
        <v>70</v>
      </c>
      <c r="S25" s="322"/>
      <c r="T25" s="322"/>
      <c r="U25" s="322"/>
      <c r="V25" s="322"/>
      <c r="W25" s="322"/>
      <c r="X25" s="322">
        <f t="shared" si="7"/>
        <v>70</v>
      </c>
      <c r="Y25" s="371">
        <f t="shared" si="8"/>
        <v>70</v>
      </c>
      <c r="Z25" s="371">
        <v>0</v>
      </c>
      <c r="AA25" s="371">
        <f t="shared" si="9"/>
        <v>70</v>
      </c>
    </row>
    <row r="26" spans="2:27" ht="12.75">
      <c r="B26" s="504" t="s">
        <v>56</v>
      </c>
      <c r="C26" s="505"/>
      <c r="D26" s="73" t="s">
        <v>125</v>
      </c>
      <c r="E26" s="1"/>
      <c r="F26" s="9"/>
      <c r="G26" s="14"/>
      <c r="H26" s="14"/>
      <c r="I26" s="14"/>
      <c r="J26" s="10">
        <v>1</v>
      </c>
      <c r="K26" s="10">
        <f t="shared" si="5"/>
        <v>5</v>
      </c>
      <c r="L26" s="425" t="s">
        <v>245</v>
      </c>
      <c r="M26" s="424"/>
      <c r="O26" s="60">
        <v>0</v>
      </c>
      <c r="P26" s="327">
        <f t="shared" si="6"/>
        <v>0</v>
      </c>
      <c r="R26" s="322">
        <v>5</v>
      </c>
      <c r="S26" s="322"/>
      <c r="T26" s="322"/>
      <c r="U26" s="322"/>
      <c r="V26" s="322"/>
      <c r="W26" s="322"/>
      <c r="X26" s="322">
        <f t="shared" si="7"/>
        <v>5</v>
      </c>
      <c r="Y26" s="371">
        <f t="shared" si="8"/>
        <v>5</v>
      </c>
      <c r="Z26" s="371">
        <v>0</v>
      </c>
      <c r="AA26" s="371">
        <f t="shared" si="9"/>
        <v>5</v>
      </c>
    </row>
    <row r="27" spans="2:13" ht="12.75">
      <c r="B27" s="133" t="s">
        <v>72</v>
      </c>
      <c r="C27" s="103"/>
      <c r="D27" s="103"/>
      <c r="E27" s="103"/>
      <c r="F27" s="103"/>
      <c r="G27" s="103"/>
      <c r="H27" s="103"/>
      <c r="I27" s="103"/>
      <c r="J27" s="103"/>
      <c r="K27" s="111"/>
      <c r="L27" s="103"/>
      <c r="M27" s="99"/>
    </row>
    <row r="28" spans="2:16" ht="10.5" customHeight="1">
      <c r="B28" s="218" t="s">
        <v>200</v>
      </c>
      <c r="C28" s="36"/>
      <c r="D28" s="36"/>
      <c r="E28" s="36"/>
      <c r="F28" s="36"/>
      <c r="G28" s="36"/>
      <c r="H28" s="36"/>
      <c r="I28" s="36"/>
      <c r="J28" s="36"/>
      <c r="K28" s="346"/>
      <c r="L28" s="36"/>
      <c r="M28" s="37"/>
      <c r="O28" s="200">
        <f>SUM(O5:O26)</f>
        <v>1</v>
      </c>
      <c r="P28" s="332">
        <f>SUM(P5:P26)</f>
        <v>0</v>
      </c>
    </row>
    <row r="29" spans="2:13" ht="12.75">
      <c r="B29" s="219" t="s">
        <v>996</v>
      </c>
      <c r="C29" s="39"/>
      <c r="D29" s="39"/>
      <c r="E29" s="39"/>
      <c r="F29" s="39"/>
      <c r="G29" s="39"/>
      <c r="H29" s="39"/>
      <c r="I29" s="39"/>
      <c r="J29" s="39"/>
      <c r="K29" s="329"/>
      <c r="L29" s="39"/>
      <c r="M29" s="40"/>
    </row>
  </sheetData>
  <sheetProtection/>
  <mergeCells count="61">
    <mergeCell ref="E17:E18"/>
    <mergeCell ref="L17:M18"/>
    <mergeCell ref="B16:C16"/>
    <mergeCell ref="B26:C26"/>
    <mergeCell ref="L26:M26"/>
    <mergeCell ref="L24:M24"/>
    <mergeCell ref="B20:C20"/>
    <mergeCell ref="L20:M20"/>
    <mergeCell ref="L16:M16"/>
    <mergeCell ref="B23:C23"/>
    <mergeCell ref="L23:M23"/>
    <mergeCell ref="B21:C21"/>
    <mergeCell ref="M21:M22"/>
    <mergeCell ref="B22:C22"/>
    <mergeCell ref="B25:C25"/>
    <mergeCell ref="L25:M25"/>
    <mergeCell ref="L19:M19"/>
    <mergeCell ref="L9:M9"/>
    <mergeCell ref="B5:C5"/>
    <mergeCell ref="L5:M5"/>
    <mergeCell ref="L8:M8"/>
    <mergeCell ref="B8:C8"/>
    <mergeCell ref="B9:C9"/>
    <mergeCell ref="B17:C18"/>
    <mergeCell ref="D17:D18"/>
    <mergeCell ref="M13:M14"/>
    <mergeCell ref="B13:C13"/>
    <mergeCell ref="B14:C14"/>
    <mergeCell ref="L11:M11"/>
    <mergeCell ref="L12:M12"/>
    <mergeCell ref="B12:C12"/>
    <mergeCell ref="B11:C11"/>
    <mergeCell ref="X3:X4"/>
    <mergeCell ref="R3:R4"/>
    <mergeCell ref="W3:W4"/>
    <mergeCell ref="B6:C6"/>
    <mergeCell ref="L6:M6"/>
    <mergeCell ref="L10:M10"/>
    <mergeCell ref="B10:C10"/>
    <mergeCell ref="K3:K4"/>
    <mergeCell ref="L3:M4"/>
    <mergeCell ref="B2:M2"/>
    <mergeCell ref="R2:X2"/>
    <mergeCell ref="B3:C4"/>
    <mergeCell ref="O3:O4"/>
    <mergeCell ref="V3:V4"/>
    <mergeCell ref="P3:P4"/>
    <mergeCell ref="S3:S4"/>
    <mergeCell ref="T3:T4"/>
    <mergeCell ref="U3:U4"/>
    <mergeCell ref="J3:J4"/>
    <mergeCell ref="Y2:AA2"/>
    <mergeCell ref="Y3:Y4"/>
    <mergeCell ref="Z3:Z4"/>
    <mergeCell ref="AA3:AA4"/>
    <mergeCell ref="O2:P2"/>
    <mergeCell ref="D3:D4"/>
    <mergeCell ref="E3:E4"/>
    <mergeCell ref="F3:F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A3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3" width="7.57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8" width="7.57421875" style="43" customWidth="1"/>
    <col min="19" max="19" width="8.00390625" style="43" customWidth="1"/>
    <col min="20" max="20" width="8.421875" style="43" customWidth="1"/>
    <col min="21" max="23" width="8.8515625" style="43" customWidth="1"/>
    <col min="24" max="24" width="9.140625" style="43" customWidth="1"/>
  </cols>
  <sheetData>
    <row r="1" ht="8.25" customHeight="1"/>
    <row r="2" spans="2:27" ht="15.75">
      <c r="B2" s="506" t="s">
        <v>758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>
      <c r="B8" s="588" t="s">
        <v>172</v>
      </c>
      <c r="C8" s="488" t="s">
        <v>697</v>
      </c>
      <c r="D8" s="436" t="s">
        <v>137</v>
      </c>
      <c r="E8" s="9" t="s">
        <v>17</v>
      </c>
      <c r="F8" s="9" t="s">
        <v>21</v>
      </c>
      <c r="G8" s="9"/>
      <c r="H8" s="9" t="s">
        <v>165</v>
      </c>
      <c r="I8" s="9"/>
      <c r="J8" s="9">
        <v>4</v>
      </c>
      <c r="K8" s="10">
        <f aca="true" t="shared" si="0" ref="K8:K20">AA8</f>
        <v>92</v>
      </c>
      <c r="L8" s="544" t="s">
        <v>699</v>
      </c>
      <c r="M8" s="545"/>
      <c r="O8" s="60">
        <v>0</v>
      </c>
      <c r="P8" s="327">
        <f aca="true" t="shared" si="1" ref="P8:P24"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20">SUM(R8:W8)</f>
        <v>23</v>
      </c>
      <c r="Y8" s="371">
        <f aca="true" t="shared" si="3" ref="Y8:Y20">X8*J8</f>
        <v>92</v>
      </c>
      <c r="Z8" s="371">
        <v>0</v>
      </c>
      <c r="AA8" s="371">
        <f aca="true" t="shared" si="4" ref="AA8:AA20">Y8+Z8</f>
        <v>92</v>
      </c>
    </row>
    <row r="9" spans="2:27" ht="12.75">
      <c r="B9" s="590"/>
      <c r="C9" s="490"/>
      <c r="D9" s="480"/>
      <c r="E9" s="9" t="s">
        <v>16</v>
      </c>
      <c r="F9" s="9" t="s">
        <v>21</v>
      </c>
      <c r="G9" s="9"/>
      <c r="H9" s="9" t="s">
        <v>165</v>
      </c>
      <c r="I9" s="9"/>
      <c r="J9" s="68">
        <v>4</v>
      </c>
      <c r="K9" s="10">
        <f t="shared" si="0"/>
        <v>80</v>
      </c>
      <c r="L9" s="546"/>
      <c r="M9" s="547"/>
      <c r="O9" s="60">
        <v>0</v>
      </c>
      <c r="P9" s="327">
        <f t="shared" si="1"/>
        <v>0</v>
      </c>
      <c r="R9" s="322">
        <v>10</v>
      </c>
      <c r="S9" s="322">
        <v>2</v>
      </c>
      <c r="T9" s="322">
        <v>5</v>
      </c>
      <c r="U9" s="322"/>
      <c r="V9" s="322">
        <v>3</v>
      </c>
      <c r="W9" s="322"/>
      <c r="X9" s="322">
        <f t="shared" si="2"/>
        <v>20</v>
      </c>
      <c r="Y9" s="371">
        <f t="shared" si="3"/>
        <v>80</v>
      </c>
      <c r="Z9" s="371">
        <v>0</v>
      </c>
      <c r="AA9" s="371">
        <f t="shared" si="4"/>
        <v>80</v>
      </c>
    </row>
    <row r="10" spans="2:27" ht="12.75">
      <c r="B10" s="592"/>
      <c r="C10" s="60" t="s">
        <v>698</v>
      </c>
      <c r="D10" s="53" t="s">
        <v>137</v>
      </c>
      <c r="E10" s="9" t="s">
        <v>17</v>
      </c>
      <c r="F10" s="68" t="s">
        <v>21</v>
      </c>
      <c r="G10" s="151"/>
      <c r="H10" s="68" t="s">
        <v>165</v>
      </c>
      <c r="I10" s="68"/>
      <c r="J10" s="68">
        <v>4</v>
      </c>
      <c r="K10" s="10">
        <f t="shared" si="0"/>
        <v>92</v>
      </c>
      <c r="L10" s="686" t="s">
        <v>93</v>
      </c>
      <c r="M10" s="687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/>
      <c r="V10" s="322">
        <v>3</v>
      </c>
      <c r="W10" s="322"/>
      <c r="X10" s="322">
        <f t="shared" si="2"/>
        <v>23</v>
      </c>
      <c r="Y10" s="371">
        <f t="shared" si="3"/>
        <v>92</v>
      </c>
      <c r="Z10" s="371">
        <v>0</v>
      </c>
      <c r="AA10" s="371">
        <f t="shared" si="4"/>
        <v>92</v>
      </c>
    </row>
    <row r="11" spans="2:27" ht="12.75">
      <c r="B11" s="60" t="s">
        <v>700</v>
      </c>
      <c r="C11" s="60" t="s">
        <v>698</v>
      </c>
      <c r="D11" s="53" t="s">
        <v>137</v>
      </c>
      <c r="E11" s="53" t="s">
        <v>16</v>
      </c>
      <c r="F11" s="9" t="s">
        <v>21</v>
      </c>
      <c r="G11" s="91" t="s">
        <v>405</v>
      </c>
      <c r="H11" s="53"/>
      <c r="I11" s="53"/>
      <c r="J11" s="53">
        <v>4</v>
      </c>
      <c r="K11" s="10">
        <f t="shared" si="0"/>
        <v>74</v>
      </c>
      <c r="L11" s="423" t="s">
        <v>701</v>
      </c>
      <c r="M11" s="424"/>
      <c r="O11" s="60">
        <v>0</v>
      </c>
      <c r="P11" s="327">
        <f t="shared" si="1"/>
        <v>0</v>
      </c>
      <c r="R11" s="322">
        <v>10</v>
      </c>
      <c r="S11" s="322">
        <v>2</v>
      </c>
      <c r="T11" s="322">
        <v>5</v>
      </c>
      <c r="U11" s="322">
        <v>3</v>
      </c>
      <c r="V11" s="322"/>
      <c r="W11" s="322"/>
      <c r="X11" s="322">
        <f t="shared" si="2"/>
        <v>20</v>
      </c>
      <c r="Y11" s="371">
        <f t="shared" si="3"/>
        <v>80</v>
      </c>
      <c r="Z11" s="371">
        <v>-6</v>
      </c>
      <c r="AA11" s="371">
        <f t="shared" si="4"/>
        <v>74</v>
      </c>
    </row>
    <row r="12" spans="2:27" ht="12.75" customHeight="1">
      <c r="B12" s="504" t="s">
        <v>483</v>
      </c>
      <c r="C12" s="505"/>
      <c r="D12" s="91" t="s">
        <v>194</v>
      </c>
      <c r="E12" s="53" t="s">
        <v>49</v>
      </c>
      <c r="F12" s="53" t="s">
        <v>20</v>
      </c>
      <c r="G12" s="91" t="s">
        <v>63</v>
      </c>
      <c r="H12" s="53"/>
      <c r="I12" s="53"/>
      <c r="J12" s="53">
        <v>4</v>
      </c>
      <c r="K12" s="10">
        <f t="shared" si="0"/>
        <v>52</v>
      </c>
      <c r="L12" s="553" t="s">
        <v>42</v>
      </c>
      <c r="M12" s="554"/>
      <c r="O12" s="60">
        <v>0</v>
      </c>
      <c r="P12" s="327">
        <f t="shared" si="1"/>
        <v>0</v>
      </c>
      <c r="R12" s="322">
        <v>10</v>
      </c>
      <c r="S12" s="322"/>
      <c r="T12" s="322"/>
      <c r="U12" s="322">
        <v>3</v>
      </c>
      <c r="V12" s="322"/>
      <c r="W12" s="322"/>
      <c r="X12" s="322">
        <f t="shared" si="2"/>
        <v>13</v>
      </c>
      <c r="Y12" s="371">
        <f t="shared" si="3"/>
        <v>52</v>
      </c>
      <c r="Z12" s="371">
        <v>0</v>
      </c>
      <c r="AA12" s="371">
        <f t="shared" si="4"/>
        <v>52</v>
      </c>
    </row>
    <row r="13" spans="2:27" ht="12.75">
      <c r="B13" s="445" t="s">
        <v>385</v>
      </c>
      <c r="C13" s="446"/>
      <c r="D13" s="436" t="s">
        <v>44</v>
      </c>
      <c r="E13" s="436" t="s">
        <v>49</v>
      </c>
      <c r="F13" s="48" t="s">
        <v>20</v>
      </c>
      <c r="G13" s="9" t="s">
        <v>63</v>
      </c>
      <c r="H13" s="9"/>
      <c r="I13" s="9"/>
      <c r="J13" s="9">
        <v>4</v>
      </c>
      <c r="K13" s="10">
        <f t="shared" si="0"/>
        <v>32</v>
      </c>
      <c r="L13" s="544" t="s">
        <v>376</v>
      </c>
      <c r="M13" s="545"/>
      <c r="O13" s="60">
        <v>0</v>
      </c>
      <c r="P13" s="327">
        <f t="shared" si="1"/>
        <v>0</v>
      </c>
      <c r="R13" s="322">
        <v>5</v>
      </c>
      <c r="S13" s="322"/>
      <c r="T13" s="322"/>
      <c r="U13" s="322">
        <v>3</v>
      </c>
      <c r="V13" s="322"/>
      <c r="W13" s="322"/>
      <c r="X13" s="322">
        <f t="shared" si="2"/>
        <v>8</v>
      </c>
      <c r="Y13" s="371">
        <f t="shared" si="3"/>
        <v>32</v>
      </c>
      <c r="Z13" s="371">
        <v>0</v>
      </c>
      <c r="AA13" s="371">
        <f t="shared" si="4"/>
        <v>32</v>
      </c>
    </row>
    <row r="14" spans="2:27" ht="12.75">
      <c r="B14" s="458"/>
      <c r="C14" s="459"/>
      <c r="D14" s="480"/>
      <c r="E14" s="480"/>
      <c r="F14" s="48" t="s">
        <v>19</v>
      </c>
      <c r="G14" s="9" t="s">
        <v>63</v>
      </c>
      <c r="H14" s="9"/>
      <c r="I14" s="9"/>
      <c r="J14" s="68">
        <v>4</v>
      </c>
      <c r="K14" s="10">
        <f t="shared" si="0"/>
        <v>24</v>
      </c>
      <c r="L14" s="688"/>
      <c r="M14" s="689"/>
      <c r="O14" s="60">
        <v>0</v>
      </c>
      <c r="P14" s="327">
        <f t="shared" si="1"/>
        <v>0</v>
      </c>
      <c r="R14" s="322">
        <v>5</v>
      </c>
      <c r="S14" s="322"/>
      <c r="T14" s="322">
        <v>-2</v>
      </c>
      <c r="U14" s="322">
        <v>3</v>
      </c>
      <c r="V14" s="322"/>
      <c r="W14" s="322"/>
      <c r="X14" s="322">
        <f t="shared" si="2"/>
        <v>6</v>
      </c>
      <c r="Y14" s="371">
        <f t="shared" si="3"/>
        <v>24</v>
      </c>
      <c r="Z14" s="371">
        <v>0</v>
      </c>
      <c r="AA14" s="371">
        <f t="shared" si="4"/>
        <v>24</v>
      </c>
    </row>
    <row r="15" spans="2:27" ht="12.75">
      <c r="B15" s="458"/>
      <c r="C15" s="459"/>
      <c r="D15" s="556" t="s">
        <v>953</v>
      </c>
      <c r="E15" s="436" t="s">
        <v>49</v>
      </c>
      <c r="F15" s="48" t="s">
        <v>20</v>
      </c>
      <c r="G15" s="9" t="s">
        <v>63</v>
      </c>
      <c r="H15" s="9"/>
      <c r="I15" s="9"/>
      <c r="J15" s="68">
        <v>4</v>
      </c>
      <c r="K15" s="10">
        <f t="shared" si="0"/>
        <v>32</v>
      </c>
      <c r="L15" s="688"/>
      <c r="M15" s="689"/>
      <c r="O15" s="60">
        <v>0</v>
      </c>
      <c r="P15" s="327">
        <f>O15*K15</f>
        <v>0</v>
      </c>
      <c r="R15" s="322">
        <v>5</v>
      </c>
      <c r="S15" s="322"/>
      <c r="T15" s="322"/>
      <c r="U15" s="322">
        <v>3</v>
      </c>
      <c r="V15" s="322"/>
      <c r="W15" s="322"/>
      <c r="X15" s="322">
        <f t="shared" si="2"/>
        <v>8</v>
      </c>
      <c r="Y15" s="371">
        <f t="shared" si="3"/>
        <v>32</v>
      </c>
      <c r="Z15" s="371">
        <v>0</v>
      </c>
      <c r="AA15" s="371">
        <f t="shared" si="4"/>
        <v>32</v>
      </c>
    </row>
    <row r="16" spans="2:27" ht="12.75">
      <c r="B16" s="483"/>
      <c r="C16" s="484"/>
      <c r="D16" s="552"/>
      <c r="E16" s="480"/>
      <c r="F16" s="48" t="s">
        <v>19</v>
      </c>
      <c r="G16" s="9" t="s">
        <v>63</v>
      </c>
      <c r="H16" s="9"/>
      <c r="I16" s="9"/>
      <c r="J16" s="68">
        <v>4</v>
      </c>
      <c r="K16" s="10">
        <f t="shared" si="0"/>
        <v>24</v>
      </c>
      <c r="L16" s="688"/>
      <c r="M16" s="689"/>
      <c r="O16" s="60">
        <v>0</v>
      </c>
      <c r="P16" s="327">
        <f>O16*K16</f>
        <v>0</v>
      </c>
      <c r="R16" s="322">
        <v>5</v>
      </c>
      <c r="S16" s="322"/>
      <c r="T16" s="322">
        <v>-2</v>
      </c>
      <c r="U16" s="322">
        <v>3</v>
      </c>
      <c r="V16" s="322"/>
      <c r="W16" s="322"/>
      <c r="X16" s="322">
        <f t="shared" si="2"/>
        <v>6</v>
      </c>
      <c r="Y16" s="371">
        <f t="shared" si="3"/>
        <v>24</v>
      </c>
      <c r="Z16" s="371">
        <v>0</v>
      </c>
      <c r="AA16" s="371">
        <f t="shared" si="4"/>
        <v>24</v>
      </c>
    </row>
    <row r="17" spans="2:27" ht="12.75">
      <c r="B17" s="445" t="s">
        <v>702</v>
      </c>
      <c r="C17" s="446"/>
      <c r="D17" s="436" t="s">
        <v>44</v>
      </c>
      <c r="E17" s="436" t="s">
        <v>49</v>
      </c>
      <c r="F17" s="48" t="s">
        <v>20</v>
      </c>
      <c r="G17" s="53" t="s">
        <v>173</v>
      </c>
      <c r="H17" s="60"/>
      <c r="I17" s="9"/>
      <c r="J17" s="68">
        <v>4</v>
      </c>
      <c r="K17" s="10">
        <f t="shared" si="0"/>
        <v>32</v>
      </c>
      <c r="L17" s="544" t="s">
        <v>703</v>
      </c>
      <c r="M17" s="545"/>
      <c r="O17" s="60">
        <v>0</v>
      </c>
      <c r="P17" s="327">
        <f t="shared" si="1"/>
        <v>0</v>
      </c>
      <c r="R17" s="322">
        <v>5</v>
      </c>
      <c r="S17" s="322"/>
      <c r="T17" s="322"/>
      <c r="U17" s="322">
        <v>3</v>
      </c>
      <c r="V17" s="322"/>
      <c r="W17" s="322"/>
      <c r="X17" s="322">
        <f t="shared" si="2"/>
        <v>8</v>
      </c>
      <c r="Y17" s="371">
        <f t="shared" si="3"/>
        <v>32</v>
      </c>
      <c r="Z17" s="371">
        <v>0</v>
      </c>
      <c r="AA17" s="371">
        <f t="shared" si="4"/>
        <v>32</v>
      </c>
    </row>
    <row r="18" spans="2:27" ht="12.75">
      <c r="B18" s="458"/>
      <c r="C18" s="459"/>
      <c r="D18" s="480"/>
      <c r="E18" s="480"/>
      <c r="F18" s="48" t="s">
        <v>19</v>
      </c>
      <c r="G18" s="53" t="s">
        <v>173</v>
      </c>
      <c r="H18" s="60"/>
      <c r="I18" s="9"/>
      <c r="J18" s="68">
        <v>4</v>
      </c>
      <c r="K18" s="10">
        <f t="shared" si="0"/>
        <v>24</v>
      </c>
      <c r="L18" s="688"/>
      <c r="M18" s="689"/>
      <c r="O18" s="60">
        <v>0</v>
      </c>
      <c r="P18" s="327">
        <f t="shared" si="1"/>
        <v>0</v>
      </c>
      <c r="R18" s="322">
        <v>5</v>
      </c>
      <c r="S18" s="322"/>
      <c r="T18" s="322">
        <v>-2</v>
      </c>
      <c r="U18" s="322">
        <v>3</v>
      </c>
      <c r="V18" s="322"/>
      <c r="W18" s="322"/>
      <c r="X18" s="322">
        <f t="shared" si="2"/>
        <v>6</v>
      </c>
      <c r="Y18" s="371">
        <f t="shared" si="3"/>
        <v>24</v>
      </c>
      <c r="Z18" s="371">
        <v>0</v>
      </c>
      <c r="AA18" s="371">
        <f t="shared" si="4"/>
        <v>24</v>
      </c>
    </row>
    <row r="19" spans="2:27" ht="12.75">
      <c r="B19" s="458"/>
      <c r="C19" s="459"/>
      <c r="D19" s="551" t="s">
        <v>268</v>
      </c>
      <c r="E19" s="436" t="s">
        <v>49</v>
      </c>
      <c r="F19" s="48" t="s">
        <v>20</v>
      </c>
      <c r="G19" s="53" t="s">
        <v>173</v>
      </c>
      <c r="H19" s="60"/>
      <c r="I19" s="9"/>
      <c r="J19" s="68">
        <v>4</v>
      </c>
      <c r="K19" s="10">
        <f t="shared" si="0"/>
        <v>32</v>
      </c>
      <c r="L19" s="688"/>
      <c r="M19" s="689"/>
      <c r="O19" s="60">
        <v>0</v>
      </c>
      <c r="P19" s="327">
        <f t="shared" si="1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2"/>
        <v>8</v>
      </c>
      <c r="Y19" s="371">
        <f t="shared" si="3"/>
        <v>32</v>
      </c>
      <c r="Z19" s="371">
        <v>0</v>
      </c>
      <c r="AA19" s="371">
        <f t="shared" si="4"/>
        <v>32</v>
      </c>
    </row>
    <row r="20" spans="2:27" ht="12.75">
      <c r="B20" s="483"/>
      <c r="C20" s="484"/>
      <c r="D20" s="552"/>
      <c r="E20" s="480"/>
      <c r="F20" s="48" t="s">
        <v>19</v>
      </c>
      <c r="G20" s="9" t="s">
        <v>173</v>
      </c>
      <c r="H20" s="60"/>
      <c r="I20" s="9"/>
      <c r="J20" s="68">
        <v>4</v>
      </c>
      <c r="K20" s="10">
        <f t="shared" si="0"/>
        <v>24</v>
      </c>
      <c r="L20" s="546"/>
      <c r="M20" s="547"/>
      <c r="O20" s="60">
        <v>0</v>
      </c>
      <c r="P20" s="327">
        <f t="shared" si="1"/>
        <v>0</v>
      </c>
      <c r="R20" s="322">
        <v>5</v>
      </c>
      <c r="S20" s="322"/>
      <c r="T20" s="322">
        <v>-2</v>
      </c>
      <c r="U20" s="322">
        <v>3</v>
      </c>
      <c r="V20" s="322"/>
      <c r="W20" s="322"/>
      <c r="X20" s="322">
        <f t="shared" si="2"/>
        <v>6</v>
      </c>
      <c r="Y20" s="371">
        <f t="shared" si="3"/>
        <v>24</v>
      </c>
      <c r="Z20" s="371">
        <v>0</v>
      </c>
      <c r="AA20" s="371">
        <f t="shared" si="4"/>
        <v>24</v>
      </c>
    </row>
    <row r="21" spans="2:27" ht="12.75">
      <c r="B21" s="15" t="s">
        <v>273</v>
      </c>
      <c r="C21" s="95"/>
      <c r="D21" s="16"/>
      <c r="E21" s="16"/>
      <c r="F21" s="16"/>
      <c r="G21" s="16"/>
      <c r="H21" s="16"/>
      <c r="I21" s="16"/>
      <c r="J21" s="17"/>
      <c r="K21" s="47"/>
      <c r="L21" s="47"/>
      <c r="M21" s="18"/>
      <c r="R21" s="323"/>
      <c r="S21" s="324"/>
      <c r="T21" s="324"/>
      <c r="U21" s="324"/>
      <c r="V21" s="324"/>
      <c r="W21" s="324"/>
      <c r="X21" s="325"/>
      <c r="Y21" s="378"/>
      <c r="Z21" s="373"/>
      <c r="AA21" s="374"/>
    </row>
    <row r="22" spans="2:27" ht="12.75">
      <c r="B22" s="599" t="s">
        <v>136</v>
      </c>
      <c r="C22" s="600"/>
      <c r="D22" s="498" t="s">
        <v>44</v>
      </c>
      <c r="E22" s="498" t="s">
        <v>49</v>
      </c>
      <c r="F22" s="9" t="s">
        <v>20</v>
      </c>
      <c r="G22" s="74" t="s">
        <v>65</v>
      </c>
      <c r="H22" s="60"/>
      <c r="I22" s="9"/>
      <c r="J22" s="9">
        <v>4</v>
      </c>
      <c r="K22" s="10">
        <f>AA22</f>
        <v>32</v>
      </c>
      <c r="L22" s="544" t="s">
        <v>42</v>
      </c>
      <c r="M22" s="545"/>
      <c r="N22" s="143"/>
      <c r="O22" s="60">
        <v>0</v>
      </c>
      <c r="P22" s="327">
        <f t="shared" si="1"/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>SUM(R22:W22)</f>
        <v>8</v>
      </c>
      <c r="Y22" s="371">
        <f>X22*J22</f>
        <v>32</v>
      </c>
      <c r="Z22" s="371">
        <v>0</v>
      </c>
      <c r="AA22" s="371">
        <f>Y22+Z22</f>
        <v>32</v>
      </c>
    </row>
    <row r="23" spans="2:27" ht="12.75">
      <c r="B23" s="613"/>
      <c r="C23" s="667"/>
      <c r="D23" s="503"/>
      <c r="E23" s="503"/>
      <c r="F23" s="53" t="s">
        <v>19</v>
      </c>
      <c r="G23" s="74" t="s">
        <v>65</v>
      </c>
      <c r="H23" s="60"/>
      <c r="I23" s="9"/>
      <c r="J23" s="68">
        <v>4</v>
      </c>
      <c r="K23" s="10">
        <f>AA23</f>
        <v>24</v>
      </c>
      <c r="L23" s="546"/>
      <c r="M23" s="547"/>
      <c r="N23" s="172"/>
      <c r="O23" s="60">
        <v>0</v>
      </c>
      <c r="P23" s="327">
        <f t="shared" si="1"/>
        <v>0</v>
      </c>
      <c r="R23" s="322">
        <v>5</v>
      </c>
      <c r="S23" s="322"/>
      <c r="T23" s="322">
        <v>-2</v>
      </c>
      <c r="U23" s="322">
        <v>3</v>
      </c>
      <c r="V23" s="322"/>
      <c r="W23" s="322"/>
      <c r="X23" s="322">
        <f>SUM(R23:W23)</f>
        <v>6</v>
      </c>
      <c r="Y23" s="371">
        <f>X23*J23</f>
        <v>24</v>
      </c>
      <c r="Z23" s="371">
        <v>0</v>
      </c>
      <c r="AA23" s="371">
        <f>Y23+Z23</f>
        <v>24</v>
      </c>
    </row>
    <row r="24" spans="2:27" ht="12.75">
      <c r="B24" s="504" t="s">
        <v>704</v>
      </c>
      <c r="C24" s="505"/>
      <c r="D24" s="74" t="s">
        <v>1106</v>
      </c>
      <c r="E24" s="71" t="s">
        <v>49</v>
      </c>
      <c r="F24" s="112" t="s">
        <v>19</v>
      </c>
      <c r="G24" s="53"/>
      <c r="H24" s="53"/>
      <c r="I24" s="53"/>
      <c r="J24" s="53">
        <v>4</v>
      </c>
      <c r="K24" s="10">
        <f>AA24</f>
        <v>12</v>
      </c>
      <c r="L24" s="553" t="s">
        <v>60</v>
      </c>
      <c r="M24" s="554"/>
      <c r="O24" s="60">
        <v>0</v>
      </c>
      <c r="P24" s="327">
        <f t="shared" si="1"/>
        <v>0</v>
      </c>
      <c r="R24" s="322">
        <v>5</v>
      </c>
      <c r="S24" s="322"/>
      <c r="T24" s="322">
        <v>-2</v>
      </c>
      <c r="U24" s="322"/>
      <c r="V24" s="322"/>
      <c r="W24" s="322"/>
      <c r="X24" s="322">
        <f>SUM(R24:W24)</f>
        <v>3</v>
      </c>
      <c r="Y24" s="371">
        <f>X24*J24</f>
        <v>12</v>
      </c>
      <c r="Z24" s="371">
        <v>0</v>
      </c>
      <c r="AA24" s="371">
        <f>Y24+Z24</f>
        <v>12</v>
      </c>
    </row>
    <row r="25" spans="2:13" ht="12.75">
      <c r="B25" s="102" t="s">
        <v>72</v>
      </c>
      <c r="C25" s="103"/>
      <c r="D25" s="103"/>
      <c r="E25" s="103"/>
      <c r="F25" s="103"/>
      <c r="G25" s="103"/>
      <c r="H25" s="103"/>
      <c r="I25" s="103"/>
      <c r="J25" s="103"/>
      <c r="K25" s="111"/>
      <c r="L25" s="103"/>
      <c r="M25" s="99"/>
    </row>
    <row r="26" spans="2:16" ht="12.75">
      <c r="B26" s="148" t="s">
        <v>705</v>
      </c>
      <c r="C26" s="153"/>
      <c r="D26" s="153"/>
      <c r="E26" s="153"/>
      <c r="F26" s="153"/>
      <c r="G26" s="153"/>
      <c r="H26" s="153"/>
      <c r="I26" s="153"/>
      <c r="J26" s="153"/>
      <c r="K26" s="348"/>
      <c r="L26" s="153"/>
      <c r="M26" s="154"/>
      <c r="O26" s="200">
        <f>SUM(O5:O24)</f>
        <v>1</v>
      </c>
      <c r="P26" s="332">
        <f>SUM(P5:P24)</f>
        <v>0</v>
      </c>
    </row>
    <row r="27" ht="10.5" customHeight="1"/>
    <row r="28" ht="12.75">
      <c r="B28" t="s">
        <v>706</v>
      </c>
    </row>
    <row r="29" ht="12.75">
      <c r="B29" t="s">
        <v>386</v>
      </c>
    </row>
    <row r="31" ht="12.75">
      <c r="B31" s="114" t="s">
        <v>817</v>
      </c>
    </row>
  </sheetData>
  <sheetProtection/>
  <mergeCells count="55">
    <mergeCell ref="B2:M2"/>
    <mergeCell ref="J3:J4"/>
    <mergeCell ref="K3:K4"/>
    <mergeCell ref="T3:T4"/>
    <mergeCell ref="B5:C5"/>
    <mergeCell ref="L5:M5"/>
    <mergeCell ref="B3:C4"/>
    <mergeCell ref="B8:B10"/>
    <mergeCell ref="U3:U4"/>
    <mergeCell ref="L3:M4"/>
    <mergeCell ref="R3:R4"/>
    <mergeCell ref="S3:S4"/>
    <mergeCell ref="C8:C9"/>
    <mergeCell ref="L8:M9"/>
    <mergeCell ref="D8:D9"/>
    <mergeCell ref="H3:I3"/>
    <mergeCell ref="B22:C23"/>
    <mergeCell ref="E22:E23"/>
    <mergeCell ref="D13:D14"/>
    <mergeCell ref="B17:C20"/>
    <mergeCell ref="B24:C24"/>
    <mergeCell ref="L24:M24"/>
    <mergeCell ref="B13:C16"/>
    <mergeCell ref="E13:E14"/>
    <mergeCell ref="D22:D23"/>
    <mergeCell ref="L22:M23"/>
    <mergeCell ref="D15:D16"/>
    <mergeCell ref="D17:D18"/>
    <mergeCell ref="L10:M10"/>
    <mergeCell ref="L11:M11"/>
    <mergeCell ref="B12:C12"/>
    <mergeCell ref="E15:E16"/>
    <mergeCell ref="L17:M20"/>
    <mergeCell ref="L12:M12"/>
    <mergeCell ref="L13:M16"/>
    <mergeCell ref="E17:E18"/>
    <mergeCell ref="D19:D20"/>
    <mergeCell ref="E19:E20"/>
    <mergeCell ref="W3:W4"/>
    <mergeCell ref="B6:C6"/>
    <mergeCell ref="L6:M6"/>
    <mergeCell ref="O2:P2"/>
    <mergeCell ref="D3:D4"/>
    <mergeCell ref="E3:E4"/>
    <mergeCell ref="F3:F4"/>
    <mergeCell ref="G3:G4"/>
    <mergeCell ref="Y2:AA2"/>
    <mergeCell ref="Y3:Y4"/>
    <mergeCell ref="Z3:Z4"/>
    <mergeCell ref="AA3:AA4"/>
    <mergeCell ref="X3:X4"/>
    <mergeCell ref="O3:O4"/>
    <mergeCell ref="P3:P4"/>
    <mergeCell ref="R2:X2"/>
    <mergeCell ref="V3:V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AA6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8515625" style="0" customWidth="1"/>
    <col min="2" max="2" width="12.8515625" style="0" customWidth="1"/>
    <col min="3" max="3" width="12.421875" style="0" customWidth="1"/>
    <col min="4" max="4" width="15.710937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7.8515625" style="0" customWidth="1"/>
    <col min="13" max="13" width="9.2812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7.8515625" style="43" customWidth="1"/>
    <col min="19" max="19" width="8.00390625" style="43" customWidth="1"/>
    <col min="20" max="20" width="8.140625" style="43" customWidth="1"/>
    <col min="21" max="24" width="9.140625" style="43" customWidth="1"/>
  </cols>
  <sheetData>
    <row r="1" ht="8.25" customHeight="1"/>
    <row r="2" spans="2:27" ht="15.75">
      <c r="B2" s="506" t="s">
        <v>794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>
      <c r="B8" s="599" t="s">
        <v>1034</v>
      </c>
      <c r="C8" s="589"/>
      <c r="D8" s="436" t="s">
        <v>137</v>
      </c>
      <c r="E8" s="1" t="s">
        <v>17</v>
      </c>
      <c r="F8" s="9" t="s">
        <v>20</v>
      </c>
      <c r="G8" s="9"/>
      <c r="H8" s="9"/>
      <c r="I8" s="9"/>
      <c r="J8" s="53">
        <v>4</v>
      </c>
      <c r="K8" s="10">
        <f>AA8</f>
        <v>60</v>
      </c>
      <c r="L8" s="700" t="s">
        <v>42</v>
      </c>
      <c r="M8" s="701"/>
      <c r="O8" s="60">
        <v>0</v>
      </c>
      <c r="P8" s="327">
        <f>O8*K8</f>
        <v>0</v>
      </c>
      <c r="R8" s="322">
        <v>10</v>
      </c>
      <c r="S8" s="322">
        <v>5</v>
      </c>
      <c r="T8" s="322"/>
      <c r="U8" s="322"/>
      <c r="V8" s="322"/>
      <c r="W8" s="322"/>
      <c r="X8" s="322">
        <f>SUM(R8:W8)</f>
        <v>15</v>
      </c>
      <c r="Y8" s="371">
        <f>X8*J8</f>
        <v>60</v>
      </c>
      <c r="Z8" s="371">
        <v>0</v>
      </c>
      <c r="AA8" s="371">
        <f>Y8+Z8</f>
        <v>60</v>
      </c>
    </row>
    <row r="9" spans="2:27" ht="12.75">
      <c r="B9" s="592"/>
      <c r="C9" s="593"/>
      <c r="D9" s="480"/>
      <c r="E9" s="1" t="s">
        <v>16</v>
      </c>
      <c r="F9" s="9" t="s">
        <v>20</v>
      </c>
      <c r="G9" s="9"/>
      <c r="H9" s="9"/>
      <c r="I9" s="9"/>
      <c r="J9" s="53">
        <v>4</v>
      </c>
      <c r="K9" s="10">
        <f>AA9</f>
        <v>48</v>
      </c>
      <c r="L9" s="702"/>
      <c r="M9" s="703"/>
      <c r="O9" s="60">
        <v>0</v>
      </c>
      <c r="P9" s="327">
        <f>O9*K9</f>
        <v>0</v>
      </c>
      <c r="R9" s="322">
        <v>10</v>
      </c>
      <c r="S9" s="322">
        <v>2</v>
      </c>
      <c r="T9" s="322"/>
      <c r="U9" s="322"/>
      <c r="V9" s="322"/>
      <c r="W9" s="322"/>
      <c r="X9" s="322">
        <f>SUM(R9:W9)</f>
        <v>12</v>
      </c>
      <c r="Y9" s="371">
        <f>X9*J9</f>
        <v>48</v>
      </c>
      <c r="Z9" s="371">
        <v>0</v>
      </c>
      <c r="AA9" s="371">
        <f>Y9+Z9</f>
        <v>48</v>
      </c>
    </row>
    <row r="10" spans="2:27" ht="12.75">
      <c r="B10" s="526" t="s">
        <v>138</v>
      </c>
      <c r="C10" s="577"/>
      <c r="D10" s="74" t="s">
        <v>194</v>
      </c>
      <c r="E10" s="74" t="s">
        <v>49</v>
      </c>
      <c r="F10" s="112" t="s">
        <v>20</v>
      </c>
      <c r="G10" s="74" t="s">
        <v>173</v>
      </c>
      <c r="H10" s="53"/>
      <c r="I10" s="53"/>
      <c r="J10" s="53">
        <v>4</v>
      </c>
      <c r="K10" s="10">
        <f>AA10</f>
        <v>52</v>
      </c>
      <c r="L10" s="679" t="s">
        <v>42</v>
      </c>
      <c r="M10" s="680"/>
      <c r="O10" s="60">
        <v>0</v>
      </c>
      <c r="P10" s="327">
        <f>O10*K10</f>
        <v>0</v>
      </c>
      <c r="R10" s="322">
        <v>10</v>
      </c>
      <c r="S10" s="322"/>
      <c r="T10" s="322"/>
      <c r="U10" s="322">
        <v>3</v>
      </c>
      <c r="V10" s="322"/>
      <c r="W10" s="322"/>
      <c r="X10" s="322">
        <f>SUM(R10:W10)</f>
        <v>13</v>
      </c>
      <c r="Y10" s="371">
        <f>X10*J10</f>
        <v>52</v>
      </c>
      <c r="Z10" s="371">
        <v>0</v>
      </c>
      <c r="AA10" s="371">
        <f>Y10+Z10</f>
        <v>52</v>
      </c>
    </row>
    <row r="11" spans="2:27" ht="12.75">
      <c r="B11" s="15" t="s">
        <v>46</v>
      </c>
      <c r="C11" s="107"/>
      <c r="D11" s="110"/>
      <c r="E11" s="110"/>
      <c r="F11" s="110"/>
      <c r="G11" s="110"/>
      <c r="H11" s="110"/>
      <c r="I11" s="110"/>
      <c r="J11" s="111"/>
      <c r="K11" s="47"/>
      <c r="L11" s="47"/>
      <c r="M11" s="18"/>
      <c r="R11" s="44"/>
      <c r="S11" s="45"/>
      <c r="T11" s="45"/>
      <c r="U11" s="45"/>
      <c r="V11" s="45"/>
      <c r="W11" s="45"/>
      <c r="X11" s="46"/>
      <c r="Y11" s="378"/>
      <c r="Z11" s="373"/>
      <c r="AA11" s="374"/>
    </row>
    <row r="12" spans="2:27" ht="12.75">
      <c r="B12" s="588" t="s">
        <v>51</v>
      </c>
      <c r="C12" s="589"/>
      <c r="D12" s="436" t="s">
        <v>23</v>
      </c>
      <c r="E12" s="1" t="s">
        <v>17</v>
      </c>
      <c r="F12" s="9" t="s">
        <v>20</v>
      </c>
      <c r="G12" s="48" t="s">
        <v>50</v>
      </c>
      <c r="H12" s="9" t="s">
        <v>48</v>
      </c>
      <c r="I12" s="9"/>
      <c r="J12" s="53">
        <v>4</v>
      </c>
      <c r="K12" s="10">
        <f aca="true" t="shared" si="0" ref="K12:K18">AA12</f>
        <v>84</v>
      </c>
      <c r="L12" s="530" t="s">
        <v>53</v>
      </c>
      <c r="M12" s="531"/>
      <c r="O12" s="60">
        <v>0</v>
      </c>
      <c r="P12" s="327">
        <f aca="true" t="shared" si="1" ref="P12:P18">O12*K12</f>
        <v>0</v>
      </c>
      <c r="R12" s="322">
        <v>10</v>
      </c>
      <c r="S12" s="322">
        <v>5</v>
      </c>
      <c r="T12" s="322"/>
      <c r="U12" s="322">
        <v>3</v>
      </c>
      <c r="V12" s="322">
        <v>3</v>
      </c>
      <c r="W12" s="322"/>
      <c r="X12" s="322">
        <f aca="true" t="shared" si="2" ref="X12:X18">SUM(R12:W12)</f>
        <v>21</v>
      </c>
      <c r="Y12" s="371">
        <f aca="true" t="shared" si="3" ref="Y12:Y18">X12*J12</f>
        <v>84</v>
      </c>
      <c r="Z12" s="371">
        <v>0</v>
      </c>
      <c r="AA12" s="371">
        <f aca="true" t="shared" si="4" ref="AA12:AA18">Y12+Z12</f>
        <v>84</v>
      </c>
    </row>
    <row r="13" spans="2:27" ht="12.75">
      <c r="B13" s="592"/>
      <c r="C13" s="593"/>
      <c r="D13" s="480"/>
      <c r="E13" s="1" t="s">
        <v>16</v>
      </c>
      <c r="F13" s="9" t="s">
        <v>20</v>
      </c>
      <c r="G13" s="48" t="s">
        <v>50</v>
      </c>
      <c r="H13" s="9" t="s">
        <v>48</v>
      </c>
      <c r="I13" s="9"/>
      <c r="J13" s="53">
        <v>4</v>
      </c>
      <c r="K13" s="10">
        <f t="shared" si="0"/>
        <v>72</v>
      </c>
      <c r="L13" s="534"/>
      <c r="M13" s="535"/>
      <c r="O13" s="60">
        <v>0</v>
      </c>
      <c r="P13" s="327">
        <f t="shared" si="1"/>
        <v>0</v>
      </c>
      <c r="R13" s="322">
        <v>10</v>
      </c>
      <c r="S13" s="322">
        <v>2</v>
      </c>
      <c r="T13" s="322"/>
      <c r="U13" s="322">
        <v>3</v>
      </c>
      <c r="V13" s="322">
        <v>3</v>
      </c>
      <c r="W13" s="322"/>
      <c r="X13" s="322">
        <f t="shared" si="2"/>
        <v>18</v>
      </c>
      <c r="Y13" s="371">
        <f t="shared" si="3"/>
        <v>72</v>
      </c>
      <c r="Z13" s="371">
        <v>0</v>
      </c>
      <c r="AA13" s="371">
        <f t="shared" si="4"/>
        <v>72</v>
      </c>
    </row>
    <row r="14" spans="2:27" ht="12.75">
      <c r="B14" s="588" t="s">
        <v>52</v>
      </c>
      <c r="C14" s="589"/>
      <c r="D14" s="436" t="s">
        <v>23</v>
      </c>
      <c r="E14" s="1" t="s">
        <v>17</v>
      </c>
      <c r="F14" s="48" t="s">
        <v>21</v>
      </c>
      <c r="G14" s="9"/>
      <c r="H14" s="9" t="s">
        <v>48</v>
      </c>
      <c r="I14" s="9"/>
      <c r="J14" s="53">
        <v>4</v>
      </c>
      <c r="K14" s="10">
        <f t="shared" si="0"/>
        <v>92</v>
      </c>
      <c r="L14" s="530" t="s">
        <v>53</v>
      </c>
      <c r="M14" s="531"/>
      <c r="O14" s="60">
        <v>0</v>
      </c>
      <c r="P14" s="327">
        <f t="shared" si="1"/>
        <v>0</v>
      </c>
      <c r="R14" s="322">
        <v>10</v>
      </c>
      <c r="S14" s="322">
        <v>5</v>
      </c>
      <c r="T14" s="322">
        <v>5</v>
      </c>
      <c r="U14" s="322"/>
      <c r="V14" s="322">
        <v>3</v>
      </c>
      <c r="W14" s="322"/>
      <c r="X14" s="322">
        <f t="shared" si="2"/>
        <v>23</v>
      </c>
      <c r="Y14" s="371">
        <f t="shared" si="3"/>
        <v>92</v>
      </c>
      <c r="Z14" s="371">
        <v>0</v>
      </c>
      <c r="AA14" s="371">
        <f t="shared" si="4"/>
        <v>92</v>
      </c>
    </row>
    <row r="15" spans="2:27" ht="12.75">
      <c r="B15" s="592"/>
      <c r="C15" s="593"/>
      <c r="D15" s="480"/>
      <c r="E15" s="1" t="s">
        <v>16</v>
      </c>
      <c r="F15" s="48" t="s">
        <v>21</v>
      </c>
      <c r="G15" s="9"/>
      <c r="H15" s="9" t="s">
        <v>48</v>
      </c>
      <c r="I15" s="9"/>
      <c r="J15" s="53">
        <v>4</v>
      </c>
      <c r="K15" s="10">
        <f t="shared" si="0"/>
        <v>80</v>
      </c>
      <c r="L15" s="534"/>
      <c r="M15" s="535"/>
      <c r="O15" s="60">
        <v>0</v>
      </c>
      <c r="P15" s="327">
        <f t="shared" si="1"/>
        <v>0</v>
      </c>
      <c r="R15" s="322">
        <v>10</v>
      </c>
      <c r="S15" s="322">
        <v>2</v>
      </c>
      <c r="T15" s="322">
        <v>5</v>
      </c>
      <c r="U15" s="322"/>
      <c r="V15" s="322">
        <v>3</v>
      </c>
      <c r="W15" s="322"/>
      <c r="X15" s="322">
        <f t="shared" si="2"/>
        <v>20</v>
      </c>
      <c r="Y15" s="371">
        <f t="shared" si="3"/>
        <v>80</v>
      </c>
      <c r="Z15" s="371">
        <v>0</v>
      </c>
      <c r="AA15" s="371">
        <f t="shared" si="4"/>
        <v>80</v>
      </c>
    </row>
    <row r="16" spans="2:27" ht="25.5">
      <c r="B16" s="453" t="s">
        <v>47</v>
      </c>
      <c r="C16" s="454"/>
      <c r="D16" s="9" t="s">
        <v>23</v>
      </c>
      <c r="E16" s="9" t="s">
        <v>17</v>
      </c>
      <c r="F16" s="48" t="s">
        <v>21</v>
      </c>
      <c r="G16" s="5"/>
      <c r="H16" s="176" t="s">
        <v>818</v>
      </c>
      <c r="I16" s="176"/>
      <c r="J16" s="10">
        <v>2</v>
      </c>
      <c r="K16" s="10">
        <f t="shared" si="0"/>
        <v>46</v>
      </c>
      <c r="L16" s="698" t="s">
        <v>1032</v>
      </c>
      <c r="M16" s="699"/>
      <c r="O16" s="60">
        <v>0</v>
      </c>
      <c r="P16" s="327">
        <f t="shared" si="1"/>
        <v>0</v>
      </c>
      <c r="R16" s="322">
        <v>10</v>
      </c>
      <c r="S16" s="322">
        <v>5</v>
      </c>
      <c r="T16" s="322">
        <v>5</v>
      </c>
      <c r="U16" s="322"/>
      <c r="V16" s="322">
        <v>3</v>
      </c>
      <c r="W16" s="322"/>
      <c r="X16" s="322">
        <f t="shared" si="2"/>
        <v>23</v>
      </c>
      <c r="Y16" s="371">
        <f t="shared" si="3"/>
        <v>46</v>
      </c>
      <c r="Z16" s="371">
        <v>0</v>
      </c>
      <c r="AA16" s="371">
        <f t="shared" si="4"/>
        <v>46</v>
      </c>
    </row>
    <row r="17" spans="2:27" ht="12.75">
      <c r="B17" s="690" t="s">
        <v>122</v>
      </c>
      <c r="C17" s="691"/>
      <c r="D17" s="436" t="s">
        <v>44</v>
      </c>
      <c r="E17" s="1" t="s">
        <v>49</v>
      </c>
      <c r="F17" s="48" t="s">
        <v>20</v>
      </c>
      <c r="G17" s="9" t="s">
        <v>50</v>
      </c>
      <c r="H17" s="9"/>
      <c r="I17" s="9"/>
      <c r="J17" s="53">
        <v>4</v>
      </c>
      <c r="K17" s="10">
        <f t="shared" si="0"/>
        <v>32</v>
      </c>
      <c r="L17" s="695" t="s">
        <v>1033</v>
      </c>
      <c r="M17" s="616"/>
      <c r="O17" s="60">
        <v>0</v>
      </c>
      <c r="P17" s="327">
        <f t="shared" si="1"/>
        <v>0</v>
      </c>
      <c r="R17" s="322">
        <v>5</v>
      </c>
      <c r="S17" s="322"/>
      <c r="T17" s="322"/>
      <c r="U17" s="322">
        <v>3</v>
      </c>
      <c r="V17" s="322"/>
      <c r="W17" s="322"/>
      <c r="X17" s="322">
        <f t="shared" si="2"/>
        <v>8</v>
      </c>
      <c r="Y17" s="371">
        <f t="shared" si="3"/>
        <v>32</v>
      </c>
      <c r="Z17" s="371">
        <v>0</v>
      </c>
      <c r="AA17" s="371">
        <f t="shared" si="4"/>
        <v>32</v>
      </c>
    </row>
    <row r="18" spans="2:27" ht="12.75">
      <c r="B18" s="692"/>
      <c r="C18" s="694"/>
      <c r="D18" s="437"/>
      <c r="E18" s="57" t="s">
        <v>16</v>
      </c>
      <c r="F18" s="48" t="s">
        <v>20</v>
      </c>
      <c r="G18" s="9" t="s">
        <v>50</v>
      </c>
      <c r="H18" s="9"/>
      <c r="I18" s="9"/>
      <c r="J18" s="53">
        <v>4</v>
      </c>
      <c r="K18" s="10">
        <f t="shared" si="0"/>
        <v>40</v>
      </c>
      <c r="L18" s="696"/>
      <c r="M18" s="697"/>
      <c r="O18" s="60">
        <v>0</v>
      </c>
      <c r="P18" s="327">
        <f t="shared" si="1"/>
        <v>0</v>
      </c>
      <c r="R18" s="322">
        <v>5</v>
      </c>
      <c r="S18" s="322">
        <v>2</v>
      </c>
      <c r="T18" s="322"/>
      <c r="U18" s="322">
        <v>3</v>
      </c>
      <c r="V18" s="322"/>
      <c r="W18" s="322"/>
      <c r="X18" s="322">
        <f t="shared" si="2"/>
        <v>10</v>
      </c>
      <c r="Y18" s="371">
        <f t="shared" si="3"/>
        <v>40</v>
      </c>
      <c r="Z18" s="371">
        <v>0</v>
      </c>
      <c r="AA18" s="371">
        <f t="shared" si="4"/>
        <v>40</v>
      </c>
    </row>
    <row r="19" spans="2:27" ht="12.75">
      <c r="B19" s="15" t="s">
        <v>54</v>
      </c>
      <c r="C19" s="107"/>
      <c r="D19" s="110"/>
      <c r="E19" s="110"/>
      <c r="F19" s="110"/>
      <c r="G19" s="110"/>
      <c r="H19" s="110"/>
      <c r="I19" s="110"/>
      <c r="J19" s="111"/>
      <c r="K19" s="168"/>
      <c r="L19" s="168"/>
      <c r="M19" s="58"/>
      <c r="R19" s="44"/>
      <c r="S19" s="45"/>
      <c r="T19" s="45"/>
      <c r="U19" s="45"/>
      <c r="V19" s="45"/>
      <c r="W19" s="45"/>
      <c r="X19" s="46"/>
      <c r="Y19" s="378"/>
      <c r="Z19" s="373"/>
      <c r="AA19" s="374"/>
    </row>
    <row r="20" spans="2:27" ht="12.75">
      <c r="B20" s="588" t="s">
        <v>51</v>
      </c>
      <c r="C20" s="589"/>
      <c r="D20" s="436" t="s">
        <v>23</v>
      </c>
      <c r="E20" s="1" t="s">
        <v>17</v>
      </c>
      <c r="F20" s="48" t="s">
        <v>21</v>
      </c>
      <c r="G20" s="48" t="s">
        <v>50</v>
      </c>
      <c r="H20" s="9" t="s">
        <v>48</v>
      </c>
      <c r="I20" s="9"/>
      <c r="J20" s="53">
        <v>4</v>
      </c>
      <c r="K20" s="10">
        <f>AA20</f>
        <v>104</v>
      </c>
      <c r="L20" s="530" t="s">
        <v>53</v>
      </c>
      <c r="M20" s="531"/>
      <c r="O20" s="60">
        <v>0</v>
      </c>
      <c r="P20" s="327">
        <f>O20*K20</f>
        <v>0</v>
      </c>
      <c r="R20" s="322">
        <v>10</v>
      </c>
      <c r="S20" s="322">
        <v>5</v>
      </c>
      <c r="T20" s="322">
        <v>5</v>
      </c>
      <c r="U20" s="322">
        <v>3</v>
      </c>
      <c r="V20" s="322">
        <v>3</v>
      </c>
      <c r="W20" s="322"/>
      <c r="X20" s="322">
        <f>SUM(R20:W20)</f>
        <v>26</v>
      </c>
      <c r="Y20" s="371">
        <f>X20*J20</f>
        <v>104</v>
      </c>
      <c r="Z20" s="371">
        <v>0</v>
      </c>
      <c r="AA20" s="371">
        <f>Y20+Z20</f>
        <v>104</v>
      </c>
    </row>
    <row r="21" spans="2:27" ht="12.75">
      <c r="B21" s="592"/>
      <c r="C21" s="593"/>
      <c r="D21" s="480"/>
      <c r="E21" s="1" t="s">
        <v>16</v>
      </c>
      <c r="F21" s="48" t="s">
        <v>21</v>
      </c>
      <c r="G21" s="48" t="s">
        <v>50</v>
      </c>
      <c r="H21" s="9" t="s">
        <v>48</v>
      </c>
      <c r="I21" s="9"/>
      <c r="J21" s="53">
        <v>4</v>
      </c>
      <c r="K21" s="10">
        <f>AA21</f>
        <v>92</v>
      </c>
      <c r="L21" s="534"/>
      <c r="M21" s="535"/>
      <c r="O21" s="60">
        <v>0</v>
      </c>
      <c r="P21" s="327">
        <f>O21*K21</f>
        <v>0</v>
      </c>
      <c r="R21" s="322">
        <v>10</v>
      </c>
      <c r="S21" s="322">
        <v>2</v>
      </c>
      <c r="T21" s="322">
        <v>5</v>
      </c>
      <c r="U21" s="322">
        <v>3</v>
      </c>
      <c r="V21" s="322">
        <v>3</v>
      </c>
      <c r="W21" s="322"/>
      <c r="X21" s="322">
        <f>SUM(R21:W21)</f>
        <v>23</v>
      </c>
      <c r="Y21" s="371">
        <f>X21*J21</f>
        <v>92</v>
      </c>
      <c r="Z21" s="371">
        <v>0</v>
      </c>
      <c r="AA21" s="371">
        <f>Y21+Z21</f>
        <v>92</v>
      </c>
    </row>
    <row r="22" spans="2:27" ht="12.75">
      <c r="B22" s="588" t="s">
        <v>52</v>
      </c>
      <c r="C22" s="589"/>
      <c r="D22" s="436" t="s">
        <v>23</v>
      </c>
      <c r="E22" s="1" t="s">
        <v>17</v>
      </c>
      <c r="F22" s="48" t="s">
        <v>21</v>
      </c>
      <c r="G22" s="9"/>
      <c r="H22" s="9" t="s">
        <v>48</v>
      </c>
      <c r="I22" s="9"/>
      <c r="J22" s="53">
        <v>4</v>
      </c>
      <c r="K22" s="10">
        <f>AA22</f>
        <v>92</v>
      </c>
      <c r="L22" s="530" t="s">
        <v>53</v>
      </c>
      <c r="M22" s="531"/>
      <c r="O22" s="60">
        <v>0</v>
      </c>
      <c r="P22" s="327">
        <f>O22*K22</f>
        <v>0</v>
      </c>
      <c r="R22" s="322">
        <v>10</v>
      </c>
      <c r="S22" s="322">
        <v>5</v>
      </c>
      <c r="T22" s="322">
        <v>5</v>
      </c>
      <c r="U22" s="322"/>
      <c r="V22" s="322">
        <v>3</v>
      </c>
      <c r="W22" s="322"/>
      <c r="X22" s="322">
        <f>SUM(R22:W22)</f>
        <v>23</v>
      </c>
      <c r="Y22" s="371">
        <f>X22*J22</f>
        <v>92</v>
      </c>
      <c r="Z22" s="371">
        <v>0</v>
      </c>
      <c r="AA22" s="371">
        <f>Y22+Z22</f>
        <v>92</v>
      </c>
    </row>
    <row r="23" spans="2:27" ht="12.75">
      <c r="B23" s="592"/>
      <c r="C23" s="593"/>
      <c r="D23" s="480"/>
      <c r="E23" s="1" t="s">
        <v>16</v>
      </c>
      <c r="F23" s="48" t="s">
        <v>21</v>
      </c>
      <c r="G23" s="9"/>
      <c r="H23" s="9" t="s">
        <v>48</v>
      </c>
      <c r="I23" s="9"/>
      <c r="J23" s="53">
        <v>4</v>
      </c>
      <c r="K23" s="10">
        <f>AA23</f>
        <v>80</v>
      </c>
      <c r="L23" s="534"/>
      <c r="M23" s="535"/>
      <c r="O23" s="60">
        <v>0</v>
      </c>
      <c r="P23" s="327">
        <f>O23*K23</f>
        <v>0</v>
      </c>
      <c r="R23" s="322">
        <v>10</v>
      </c>
      <c r="S23" s="322">
        <v>2</v>
      </c>
      <c r="T23" s="322">
        <v>5</v>
      </c>
      <c r="U23" s="322"/>
      <c r="V23" s="322">
        <v>3</v>
      </c>
      <c r="W23" s="322"/>
      <c r="X23" s="322">
        <f>SUM(R23:W23)</f>
        <v>20</v>
      </c>
      <c r="Y23" s="371">
        <f>X23*J23</f>
        <v>80</v>
      </c>
      <c r="Z23" s="371">
        <v>0</v>
      </c>
      <c r="AA23" s="371">
        <f>Y23+Z23</f>
        <v>80</v>
      </c>
    </row>
    <row r="24" spans="2:27" ht="25.5">
      <c r="B24" s="453" t="s">
        <v>47</v>
      </c>
      <c r="C24" s="454"/>
      <c r="D24" s="9" t="s">
        <v>23</v>
      </c>
      <c r="E24" s="9" t="s">
        <v>17</v>
      </c>
      <c r="F24" s="48" t="s">
        <v>22</v>
      </c>
      <c r="G24" s="14"/>
      <c r="H24" s="176" t="s">
        <v>818</v>
      </c>
      <c r="I24" s="176"/>
      <c r="J24" s="10">
        <v>2</v>
      </c>
      <c r="K24" s="10">
        <f>AA24</f>
        <v>56</v>
      </c>
      <c r="L24" s="698" t="s">
        <v>1032</v>
      </c>
      <c r="M24" s="699"/>
      <c r="O24" s="60">
        <v>0</v>
      </c>
      <c r="P24" s="327">
        <f aca="true" t="shared" si="5" ref="P24:P49">O24*K24</f>
        <v>0</v>
      </c>
      <c r="R24" s="322">
        <v>10</v>
      </c>
      <c r="S24" s="322">
        <v>5</v>
      </c>
      <c r="T24" s="322">
        <v>10</v>
      </c>
      <c r="U24" s="322"/>
      <c r="V24" s="322">
        <v>3</v>
      </c>
      <c r="W24" s="322"/>
      <c r="X24" s="322">
        <f>SUM(R24:W24)</f>
        <v>28</v>
      </c>
      <c r="Y24" s="371">
        <f>X24*J24</f>
        <v>56</v>
      </c>
      <c r="Z24" s="371">
        <v>0</v>
      </c>
      <c r="AA24" s="371">
        <f>Y24+Z24</f>
        <v>56</v>
      </c>
    </row>
    <row r="25" spans="2:27" ht="12.75">
      <c r="B25" s="15" t="s">
        <v>55</v>
      </c>
      <c r="C25" s="95"/>
      <c r="D25" s="16"/>
      <c r="E25" s="16"/>
      <c r="F25" s="16"/>
      <c r="G25" s="16"/>
      <c r="H25" s="16"/>
      <c r="I25" s="16"/>
      <c r="J25" s="17"/>
      <c r="K25" s="47"/>
      <c r="L25" s="47"/>
      <c r="M25" s="18"/>
      <c r="R25" s="44"/>
      <c r="S25" s="45"/>
      <c r="T25" s="45"/>
      <c r="U25" s="45"/>
      <c r="V25" s="45"/>
      <c r="W25" s="45"/>
      <c r="X25" s="46"/>
      <c r="Y25" s="378"/>
      <c r="Z25" s="373"/>
      <c r="AA25" s="374"/>
    </row>
    <row r="26" spans="2:27" ht="12.75">
      <c r="B26" s="588" t="s">
        <v>51</v>
      </c>
      <c r="C26" s="589"/>
      <c r="D26" s="436" t="s">
        <v>23</v>
      </c>
      <c r="E26" s="1" t="s">
        <v>17</v>
      </c>
      <c r="F26" s="72" t="s">
        <v>19</v>
      </c>
      <c r="G26" s="48" t="s">
        <v>50</v>
      </c>
      <c r="H26" s="9" t="s">
        <v>48</v>
      </c>
      <c r="I26" s="9"/>
      <c r="J26" s="53">
        <v>4</v>
      </c>
      <c r="K26" s="10">
        <f aca="true" t="shared" si="6" ref="K26:K33">AA26</f>
        <v>76</v>
      </c>
      <c r="L26" s="530" t="s">
        <v>53</v>
      </c>
      <c r="M26" s="531"/>
      <c r="O26" s="60">
        <v>0</v>
      </c>
      <c r="P26" s="327">
        <f t="shared" si="5"/>
        <v>0</v>
      </c>
      <c r="R26" s="322">
        <v>10</v>
      </c>
      <c r="S26" s="322">
        <v>5</v>
      </c>
      <c r="T26" s="322">
        <v>-2</v>
      </c>
      <c r="U26" s="322">
        <v>3</v>
      </c>
      <c r="V26" s="322">
        <v>3</v>
      </c>
      <c r="W26" s="322"/>
      <c r="X26" s="322">
        <f aca="true" t="shared" si="7" ref="X26:X33">SUM(R26:W26)</f>
        <v>19</v>
      </c>
      <c r="Y26" s="371">
        <f aca="true" t="shared" si="8" ref="Y26:Y33">X26*J26</f>
        <v>76</v>
      </c>
      <c r="Z26" s="371">
        <v>0</v>
      </c>
      <c r="AA26" s="371">
        <f aca="true" t="shared" si="9" ref="AA26:AA33">Y26+Z26</f>
        <v>76</v>
      </c>
    </row>
    <row r="27" spans="2:27" ht="12.75">
      <c r="B27" s="592"/>
      <c r="C27" s="593"/>
      <c r="D27" s="480"/>
      <c r="E27" s="1" t="s">
        <v>16</v>
      </c>
      <c r="F27" s="72" t="s">
        <v>19</v>
      </c>
      <c r="G27" s="48" t="s">
        <v>50</v>
      </c>
      <c r="H27" s="9" t="s">
        <v>48</v>
      </c>
      <c r="I27" s="9"/>
      <c r="J27" s="53">
        <v>4</v>
      </c>
      <c r="K27" s="10">
        <f t="shared" si="6"/>
        <v>64</v>
      </c>
      <c r="L27" s="534"/>
      <c r="M27" s="535"/>
      <c r="O27" s="60">
        <v>0</v>
      </c>
      <c r="P27" s="327">
        <f t="shared" si="5"/>
        <v>0</v>
      </c>
      <c r="R27" s="322">
        <v>10</v>
      </c>
      <c r="S27" s="322">
        <v>2</v>
      </c>
      <c r="T27" s="322">
        <v>-2</v>
      </c>
      <c r="U27" s="322">
        <v>3</v>
      </c>
      <c r="V27" s="322">
        <v>3</v>
      </c>
      <c r="W27" s="322"/>
      <c r="X27" s="322">
        <f t="shared" si="7"/>
        <v>16</v>
      </c>
      <c r="Y27" s="371">
        <f t="shared" si="8"/>
        <v>64</v>
      </c>
      <c r="Z27" s="371">
        <v>0</v>
      </c>
      <c r="AA27" s="371">
        <f t="shared" si="9"/>
        <v>64</v>
      </c>
    </row>
    <row r="28" spans="2:27" ht="12.75">
      <c r="B28" s="588" t="s">
        <v>52</v>
      </c>
      <c r="C28" s="589"/>
      <c r="D28" s="436" t="s">
        <v>23</v>
      </c>
      <c r="E28" s="1" t="s">
        <v>17</v>
      </c>
      <c r="F28" s="72" t="s">
        <v>19</v>
      </c>
      <c r="G28" s="9"/>
      <c r="H28" s="9" t="s">
        <v>48</v>
      </c>
      <c r="I28" s="9"/>
      <c r="J28" s="53">
        <v>4</v>
      </c>
      <c r="K28" s="10">
        <f t="shared" si="6"/>
        <v>64</v>
      </c>
      <c r="L28" s="530" t="s">
        <v>53</v>
      </c>
      <c r="M28" s="531"/>
      <c r="O28" s="60">
        <v>0</v>
      </c>
      <c r="P28" s="327">
        <f t="shared" si="5"/>
        <v>0</v>
      </c>
      <c r="R28" s="322">
        <v>10</v>
      </c>
      <c r="S28" s="322">
        <v>5</v>
      </c>
      <c r="T28" s="322">
        <v>-2</v>
      </c>
      <c r="U28" s="322"/>
      <c r="V28" s="322">
        <v>3</v>
      </c>
      <c r="W28" s="322"/>
      <c r="X28" s="322">
        <f t="shared" si="7"/>
        <v>16</v>
      </c>
      <c r="Y28" s="371">
        <f t="shared" si="8"/>
        <v>64</v>
      </c>
      <c r="Z28" s="371">
        <v>0</v>
      </c>
      <c r="AA28" s="371">
        <f t="shared" si="9"/>
        <v>64</v>
      </c>
    </row>
    <row r="29" spans="2:27" ht="12.75">
      <c r="B29" s="592"/>
      <c r="C29" s="593"/>
      <c r="D29" s="480"/>
      <c r="E29" s="1" t="s">
        <v>16</v>
      </c>
      <c r="F29" s="72" t="s">
        <v>19</v>
      </c>
      <c r="G29" s="9"/>
      <c r="H29" s="9" t="s">
        <v>48</v>
      </c>
      <c r="I29" s="9"/>
      <c r="J29" s="53">
        <v>4</v>
      </c>
      <c r="K29" s="10">
        <f t="shared" si="6"/>
        <v>52</v>
      </c>
      <c r="L29" s="534"/>
      <c r="M29" s="535"/>
      <c r="O29" s="60">
        <v>0</v>
      </c>
      <c r="P29" s="327">
        <f t="shared" si="5"/>
        <v>0</v>
      </c>
      <c r="R29" s="322">
        <v>10</v>
      </c>
      <c r="S29" s="322">
        <v>2</v>
      </c>
      <c r="T29" s="322">
        <v>-2</v>
      </c>
      <c r="U29" s="322"/>
      <c r="V29" s="322">
        <v>3</v>
      </c>
      <c r="W29" s="322"/>
      <c r="X29" s="322">
        <f t="shared" si="7"/>
        <v>13</v>
      </c>
      <c r="Y29" s="371">
        <f t="shared" si="8"/>
        <v>52</v>
      </c>
      <c r="Z29" s="371">
        <v>0</v>
      </c>
      <c r="AA29" s="371">
        <f t="shared" si="9"/>
        <v>52</v>
      </c>
    </row>
    <row r="30" spans="2:27" ht="25.5">
      <c r="B30" s="453" t="s">
        <v>47</v>
      </c>
      <c r="C30" s="454"/>
      <c r="D30" s="9" t="s">
        <v>23</v>
      </c>
      <c r="E30" s="9" t="s">
        <v>17</v>
      </c>
      <c r="F30" s="72" t="s">
        <v>19</v>
      </c>
      <c r="G30" s="14"/>
      <c r="H30" s="177" t="s">
        <v>818</v>
      </c>
      <c r="I30" s="177"/>
      <c r="J30" s="10">
        <v>2</v>
      </c>
      <c r="K30" s="10">
        <f t="shared" si="6"/>
        <v>32</v>
      </c>
      <c r="L30" s="698" t="s">
        <v>1032</v>
      </c>
      <c r="M30" s="699"/>
      <c r="O30" s="60">
        <v>0</v>
      </c>
      <c r="P30" s="327">
        <f t="shared" si="5"/>
        <v>0</v>
      </c>
      <c r="R30" s="322">
        <v>10</v>
      </c>
      <c r="S30" s="322">
        <v>5</v>
      </c>
      <c r="T30" s="322">
        <v>-2</v>
      </c>
      <c r="U30" s="322"/>
      <c r="V30" s="322">
        <v>3</v>
      </c>
      <c r="W30" s="322"/>
      <c r="X30" s="322">
        <f t="shared" si="7"/>
        <v>16</v>
      </c>
      <c r="Y30" s="371">
        <f t="shared" si="8"/>
        <v>32</v>
      </c>
      <c r="Z30" s="371">
        <v>0</v>
      </c>
      <c r="AA30" s="371">
        <f t="shared" si="9"/>
        <v>32</v>
      </c>
    </row>
    <row r="31" spans="2:27" ht="12.75">
      <c r="B31" s="690" t="s">
        <v>122</v>
      </c>
      <c r="C31" s="691"/>
      <c r="D31" s="436" t="s">
        <v>44</v>
      </c>
      <c r="E31" s="1" t="s">
        <v>49</v>
      </c>
      <c r="F31" s="72" t="s">
        <v>19</v>
      </c>
      <c r="G31" s="9" t="s">
        <v>50</v>
      </c>
      <c r="H31" s="9"/>
      <c r="I31" s="9"/>
      <c r="J31" s="53">
        <v>4</v>
      </c>
      <c r="K31" s="10">
        <f t="shared" si="6"/>
        <v>24</v>
      </c>
      <c r="L31" s="695" t="s">
        <v>1033</v>
      </c>
      <c r="M31" s="616"/>
      <c r="O31" s="60">
        <v>0</v>
      </c>
      <c r="P31" s="327">
        <f t="shared" si="5"/>
        <v>0</v>
      </c>
      <c r="R31" s="322">
        <v>5</v>
      </c>
      <c r="S31" s="322"/>
      <c r="T31" s="322">
        <v>-2</v>
      </c>
      <c r="U31" s="322">
        <v>3</v>
      </c>
      <c r="V31" s="322"/>
      <c r="W31" s="322"/>
      <c r="X31" s="322">
        <f t="shared" si="7"/>
        <v>6</v>
      </c>
      <c r="Y31" s="371">
        <f t="shared" si="8"/>
        <v>24</v>
      </c>
      <c r="Z31" s="371">
        <v>0</v>
      </c>
      <c r="AA31" s="371">
        <f t="shared" si="9"/>
        <v>24</v>
      </c>
    </row>
    <row r="32" spans="2:27" ht="12.75">
      <c r="B32" s="692"/>
      <c r="C32" s="693"/>
      <c r="D32" s="480"/>
      <c r="E32" s="1" t="s">
        <v>16</v>
      </c>
      <c r="F32" s="72" t="s">
        <v>19</v>
      </c>
      <c r="G32" s="9" t="s">
        <v>50</v>
      </c>
      <c r="H32" s="9"/>
      <c r="I32" s="9"/>
      <c r="J32" s="53">
        <v>4</v>
      </c>
      <c r="K32" s="10">
        <f t="shared" si="6"/>
        <v>32</v>
      </c>
      <c r="L32" s="696"/>
      <c r="M32" s="697"/>
      <c r="O32" s="60">
        <v>0</v>
      </c>
      <c r="P32" s="327">
        <f t="shared" si="5"/>
        <v>0</v>
      </c>
      <c r="R32" s="322">
        <v>5</v>
      </c>
      <c r="S32" s="322">
        <v>2</v>
      </c>
      <c r="T32" s="322">
        <v>-2</v>
      </c>
      <c r="U32" s="322">
        <v>3</v>
      </c>
      <c r="V32" s="322"/>
      <c r="W32" s="322"/>
      <c r="X32" s="322">
        <f t="shared" si="7"/>
        <v>8</v>
      </c>
      <c r="Y32" s="371">
        <f t="shared" si="8"/>
        <v>32</v>
      </c>
      <c r="Z32" s="371">
        <v>0</v>
      </c>
      <c r="AA32" s="371">
        <f t="shared" si="9"/>
        <v>32</v>
      </c>
    </row>
    <row r="33" spans="2:27" ht="12.75" customHeight="1">
      <c r="B33" s="657" t="s">
        <v>56</v>
      </c>
      <c r="C33" s="658"/>
      <c r="D33" s="71" t="s">
        <v>125</v>
      </c>
      <c r="E33" s="71"/>
      <c r="F33" s="7"/>
      <c r="G33" s="7"/>
      <c r="H33" s="7"/>
      <c r="I33" s="7"/>
      <c r="J33" s="10">
        <v>1</v>
      </c>
      <c r="K33" s="10">
        <f t="shared" si="6"/>
        <v>10</v>
      </c>
      <c r="L33" s="672" t="s">
        <v>59</v>
      </c>
      <c r="M33" s="559"/>
      <c r="O33" s="60">
        <v>0</v>
      </c>
      <c r="P33" s="327">
        <f t="shared" si="5"/>
        <v>0</v>
      </c>
      <c r="R33" s="322">
        <v>10</v>
      </c>
      <c r="S33" s="322"/>
      <c r="T33" s="322"/>
      <c r="U33" s="322"/>
      <c r="V33" s="322"/>
      <c r="W33" s="322"/>
      <c r="X33" s="322">
        <f t="shared" si="7"/>
        <v>10</v>
      </c>
      <c r="Y33" s="371">
        <f t="shared" si="8"/>
        <v>10</v>
      </c>
      <c r="Z33" s="371">
        <v>0</v>
      </c>
      <c r="AA33" s="371">
        <f t="shared" si="9"/>
        <v>10</v>
      </c>
    </row>
    <row r="34" spans="2:27" ht="12.75">
      <c r="B34" s="15" t="s">
        <v>57</v>
      </c>
      <c r="C34" s="95"/>
      <c r="D34" s="16"/>
      <c r="E34" s="16"/>
      <c r="F34" s="16"/>
      <c r="G34" s="16"/>
      <c r="H34" s="16"/>
      <c r="I34" s="16"/>
      <c r="J34" s="17"/>
      <c r="K34" s="47"/>
      <c r="L34" s="47"/>
      <c r="M34" s="18"/>
      <c r="R34" s="44"/>
      <c r="S34" s="45"/>
      <c r="T34" s="45"/>
      <c r="U34" s="45"/>
      <c r="V34" s="45"/>
      <c r="W34" s="45"/>
      <c r="X34" s="46"/>
      <c r="Y34" s="378"/>
      <c r="Z34" s="373"/>
      <c r="AA34" s="374"/>
    </row>
    <row r="35" spans="2:27" ht="12.75" customHeight="1">
      <c r="B35" s="445" t="s">
        <v>58</v>
      </c>
      <c r="C35" s="446"/>
      <c r="D35" s="436" t="s">
        <v>43</v>
      </c>
      <c r="E35" s="1" t="s">
        <v>16</v>
      </c>
      <c r="F35" s="48" t="s">
        <v>21</v>
      </c>
      <c r="G35" s="9"/>
      <c r="H35" s="9"/>
      <c r="I35" s="9"/>
      <c r="J35" s="53">
        <v>4</v>
      </c>
      <c r="K35" s="10">
        <f aca="true" t="shared" si="10" ref="K35:K49">AA35</f>
        <v>48</v>
      </c>
      <c r="L35" s="530" t="s">
        <v>59</v>
      </c>
      <c r="M35" s="531"/>
      <c r="O35" s="60">
        <v>0</v>
      </c>
      <c r="P35" s="327">
        <f t="shared" si="5"/>
        <v>0</v>
      </c>
      <c r="R35" s="322">
        <v>5</v>
      </c>
      <c r="S35" s="322">
        <v>2</v>
      </c>
      <c r="T35" s="322">
        <v>5</v>
      </c>
      <c r="U35" s="322"/>
      <c r="V35" s="322"/>
      <c r="W35" s="322"/>
      <c r="X35" s="322">
        <f aca="true" t="shared" si="11" ref="X35:X49">SUM(R35:W35)</f>
        <v>12</v>
      </c>
      <c r="Y35" s="371">
        <f aca="true" t="shared" si="12" ref="Y35:Y49">X35*J35</f>
        <v>48</v>
      </c>
      <c r="Z35" s="371">
        <v>0</v>
      </c>
      <c r="AA35" s="371">
        <f aca="true" t="shared" si="13" ref="AA35:AA49">Y35+Z35</f>
        <v>48</v>
      </c>
    </row>
    <row r="36" spans="2:27" ht="12.75">
      <c r="B36" s="483"/>
      <c r="C36" s="484"/>
      <c r="D36" s="480"/>
      <c r="E36" s="1" t="s">
        <v>17</v>
      </c>
      <c r="F36" s="48" t="s">
        <v>21</v>
      </c>
      <c r="G36" s="9"/>
      <c r="H36" s="9"/>
      <c r="I36" s="9"/>
      <c r="J36" s="53">
        <v>4</v>
      </c>
      <c r="K36" s="10">
        <f t="shared" si="10"/>
        <v>60</v>
      </c>
      <c r="L36" s="534"/>
      <c r="M36" s="535"/>
      <c r="O36" s="60">
        <v>0</v>
      </c>
      <c r="P36" s="327">
        <f t="shared" si="5"/>
        <v>0</v>
      </c>
      <c r="R36" s="322">
        <v>5</v>
      </c>
      <c r="S36" s="322">
        <v>5</v>
      </c>
      <c r="T36" s="322">
        <v>5</v>
      </c>
      <c r="U36" s="322"/>
      <c r="V36" s="322"/>
      <c r="W36" s="322"/>
      <c r="X36" s="322">
        <f t="shared" si="11"/>
        <v>15</v>
      </c>
      <c r="Y36" s="371">
        <f t="shared" si="12"/>
        <v>60</v>
      </c>
      <c r="Z36" s="371">
        <v>0</v>
      </c>
      <c r="AA36" s="371">
        <f t="shared" si="13"/>
        <v>60</v>
      </c>
    </row>
    <row r="37" spans="2:27" ht="12.75" customHeight="1">
      <c r="B37" s="445" t="s">
        <v>61</v>
      </c>
      <c r="C37" s="446"/>
      <c r="D37" s="436" t="s">
        <v>43</v>
      </c>
      <c r="E37" s="436" t="s">
        <v>16</v>
      </c>
      <c r="F37" s="1" t="s">
        <v>20</v>
      </c>
      <c r="G37" s="9"/>
      <c r="H37" s="9"/>
      <c r="I37" s="9"/>
      <c r="J37" s="53">
        <v>4</v>
      </c>
      <c r="K37" s="10">
        <f t="shared" si="10"/>
        <v>28</v>
      </c>
      <c r="L37" s="571" t="s">
        <v>92</v>
      </c>
      <c r="M37" s="531"/>
      <c r="O37" s="60">
        <v>0</v>
      </c>
      <c r="P37" s="327">
        <f t="shared" si="5"/>
        <v>0</v>
      </c>
      <c r="R37" s="322">
        <v>5</v>
      </c>
      <c r="S37" s="322">
        <v>2</v>
      </c>
      <c r="T37" s="322"/>
      <c r="U37" s="322"/>
      <c r="V37" s="322"/>
      <c r="W37" s="322"/>
      <c r="X37" s="322">
        <f t="shared" si="11"/>
        <v>7</v>
      </c>
      <c r="Y37" s="371">
        <f t="shared" si="12"/>
        <v>28</v>
      </c>
      <c r="Z37" s="371">
        <v>0</v>
      </c>
      <c r="AA37" s="371">
        <f t="shared" si="13"/>
        <v>28</v>
      </c>
    </row>
    <row r="38" spans="2:27" ht="12.75">
      <c r="B38" s="483"/>
      <c r="C38" s="484"/>
      <c r="D38" s="480"/>
      <c r="E38" s="480"/>
      <c r="F38" s="72" t="s">
        <v>19</v>
      </c>
      <c r="G38" s="9"/>
      <c r="H38" s="9"/>
      <c r="I38" s="9"/>
      <c r="J38" s="53">
        <v>4</v>
      </c>
      <c r="K38" s="10">
        <f t="shared" si="10"/>
        <v>20</v>
      </c>
      <c r="L38" s="534"/>
      <c r="M38" s="535"/>
      <c r="O38" s="60">
        <v>0</v>
      </c>
      <c r="P38" s="327">
        <f t="shared" si="5"/>
        <v>0</v>
      </c>
      <c r="R38" s="322">
        <v>5</v>
      </c>
      <c r="S38" s="322">
        <v>2</v>
      </c>
      <c r="T38" s="322">
        <v>-2</v>
      </c>
      <c r="U38" s="322"/>
      <c r="V38" s="322"/>
      <c r="W38" s="322"/>
      <c r="X38" s="322">
        <f t="shared" si="11"/>
        <v>5</v>
      </c>
      <c r="Y38" s="371">
        <f t="shared" si="12"/>
        <v>20</v>
      </c>
      <c r="Z38" s="371">
        <v>0</v>
      </c>
      <c r="AA38" s="371">
        <f t="shared" si="13"/>
        <v>20</v>
      </c>
    </row>
    <row r="39" spans="2:27" ht="12.75">
      <c r="B39" s="623" t="s">
        <v>62</v>
      </c>
      <c r="C39" s="624"/>
      <c r="D39" s="1" t="s">
        <v>44</v>
      </c>
      <c r="E39" s="1" t="s">
        <v>49</v>
      </c>
      <c r="F39" s="48" t="s">
        <v>21</v>
      </c>
      <c r="G39" s="1" t="s">
        <v>63</v>
      </c>
      <c r="H39" s="1"/>
      <c r="I39" s="1"/>
      <c r="J39" s="4">
        <v>4</v>
      </c>
      <c r="K39" s="10">
        <f t="shared" si="10"/>
        <v>52</v>
      </c>
      <c r="L39" s="704" t="s">
        <v>42</v>
      </c>
      <c r="M39" s="705"/>
      <c r="O39" s="60">
        <v>0</v>
      </c>
      <c r="P39" s="327">
        <f t="shared" si="5"/>
        <v>0</v>
      </c>
      <c r="R39" s="322">
        <v>5</v>
      </c>
      <c r="S39" s="322"/>
      <c r="T39" s="322">
        <v>5</v>
      </c>
      <c r="U39" s="322">
        <v>3</v>
      </c>
      <c r="V39" s="322"/>
      <c r="W39" s="322"/>
      <c r="X39" s="322">
        <f t="shared" si="11"/>
        <v>13</v>
      </c>
      <c r="Y39" s="371">
        <f t="shared" si="12"/>
        <v>52</v>
      </c>
      <c r="Z39" s="371">
        <v>0</v>
      </c>
      <c r="AA39" s="371">
        <f t="shared" si="13"/>
        <v>52</v>
      </c>
    </row>
    <row r="40" spans="2:27" ht="12.75">
      <c r="B40" s="608" t="s">
        <v>64</v>
      </c>
      <c r="C40" s="525"/>
      <c r="D40" s="9" t="s">
        <v>44</v>
      </c>
      <c r="E40" s="9" t="s">
        <v>49</v>
      </c>
      <c r="F40" s="9" t="s">
        <v>20</v>
      </c>
      <c r="G40" s="9" t="s">
        <v>65</v>
      </c>
      <c r="H40" s="1"/>
      <c r="I40" s="1"/>
      <c r="J40" s="10">
        <v>4</v>
      </c>
      <c r="K40" s="10">
        <f t="shared" si="10"/>
        <v>32</v>
      </c>
      <c r="L40" s="423" t="s">
        <v>42</v>
      </c>
      <c r="M40" s="424"/>
      <c r="O40" s="60">
        <v>0</v>
      </c>
      <c r="P40" s="327">
        <f t="shared" si="5"/>
        <v>0</v>
      </c>
      <c r="R40" s="322">
        <v>5</v>
      </c>
      <c r="S40" s="322"/>
      <c r="T40" s="322"/>
      <c r="U40" s="322">
        <v>3</v>
      </c>
      <c r="V40" s="322"/>
      <c r="W40" s="322"/>
      <c r="X40" s="322">
        <f t="shared" si="11"/>
        <v>8</v>
      </c>
      <c r="Y40" s="371">
        <f t="shared" si="12"/>
        <v>32</v>
      </c>
      <c r="Z40" s="371">
        <v>0</v>
      </c>
      <c r="AA40" s="371">
        <f t="shared" si="13"/>
        <v>32</v>
      </c>
    </row>
    <row r="41" spans="2:27" ht="12.75">
      <c r="B41" s="623" t="s">
        <v>66</v>
      </c>
      <c r="C41" s="624"/>
      <c r="D41" s="9" t="s">
        <v>43</v>
      </c>
      <c r="E41" s="1" t="s">
        <v>16</v>
      </c>
      <c r="F41" s="9" t="s">
        <v>20</v>
      </c>
      <c r="G41" s="5"/>
      <c r="H41" s="5"/>
      <c r="I41" s="5"/>
      <c r="J41" s="10">
        <v>4</v>
      </c>
      <c r="K41" s="10">
        <f t="shared" si="10"/>
        <v>28</v>
      </c>
      <c r="L41" s="423" t="s">
        <v>42</v>
      </c>
      <c r="M41" s="424"/>
      <c r="O41" s="60">
        <v>0</v>
      </c>
      <c r="P41" s="327">
        <f t="shared" si="5"/>
        <v>0</v>
      </c>
      <c r="R41" s="322">
        <v>5</v>
      </c>
      <c r="S41" s="322">
        <v>2</v>
      </c>
      <c r="T41" s="322"/>
      <c r="U41" s="322"/>
      <c r="V41" s="322"/>
      <c r="W41" s="322"/>
      <c r="X41" s="322">
        <f t="shared" si="11"/>
        <v>7</v>
      </c>
      <c r="Y41" s="371">
        <f t="shared" si="12"/>
        <v>28</v>
      </c>
      <c r="Z41" s="371">
        <v>0</v>
      </c>
      <c r="AA41" s="371">
        <f t="shared" si="13"/>
        <v>28</v>
      </c>
    </row>
    <row r="42" spans="2:27" ht="12.75">
      <c r="B42" s="623" t="s">
        <v>67</v>
      </c>
      <c r="C42" s="624"/>
      <c r="D42" s="9" t="s">
        <v>43</v>
      </c>
      <c r="E42" s="1" t="s">
        <v>16</v>
      </c>
      <c r="F42" s="9" t="s">
        <v>20</v>
      </c>
      <c r="G42" s="5"/>
      <c r="H42" s="5"/>
      <c r="I42" s="5"/>
      <c r="J42" s="10">
        <v>4</v>
      </c>
      <c r="K42" s="10">
        <f t="shared" si="10"/>
        <v>28</v>
      </c>
      <c r="L42" s="423" t="s">
        <v>42</v>
      </c>
      <c r="M42" s="424"/>
      <c r="O42" s="60">
        <v>0</v>
      </c>
      <c r="P42" s="327">
        <f t="shared" si="5"/>
        <v>0</v>
      </c>
      <c r="R42" s="322">
        <v>5</v>
      </c>
      <c r="S42" s="322">
        <v>2</v>
      </c>
      <c r="T42" s="322"/>
      <c r="U42" s="322"/>
      <c r="V42" s="322"/>
      <c r="W42" s="322"/>
      <c r="X42" s="322">
        <f t="shared" si="11"/>
        <v>7</v>
      </c>
      <c r="Y42" s="371">
        <f t="shared" si="12"/>
        <v>28</v>
      </c>
      <c r="Z42" s="371">
        <v>0</v>
      </c>
      <c r="AA42" s="371">
        <f t="shared" si="13"/>
        <v>28</v>
      </c>
    </row>
    <row r="43" spans="2:27" ht="12.75">
      <c r="B43" s="588" t="s">
        <v>68</v>
      </c>
      <c r="C43" s="589"/>
      <c r="D43" s="160" t="s">
        <v>24</v>
      </c>
      <c r="E43" s="53" t="s">
        <v>16</v>
      </c>
      <c r="F43" s="53" t="s">
        <v>20</v>
      </c>
      <c r="G43" s="69"/>
      <c r="H43" s="69"/>
      <c r="I43" s="69"/>
      <c r="J43" s="42">
        <v>4</v>
      </c>
      <c r="K43" s="10">
        <f t="shared" si="10"/>
        <v>28</v>
      </c>
      <c r="L43" s="449" t="s">
        <v>42</v>
      </c>
      <c r="M43" s="450"/>
      <c r="O43" s="60">
        <v>0</v>
      </c>
      <c r="P43" s="327">
        <f t="shared" si="5"/>
        <v>0</v>
      </c>
      <c r="R43" s="322">
        <v>5</v>
      </c>
      <c r="S43" s="322">
        <v>2</v>
      </c>
      <c r="T43" s="322"/>
      <c r="U43" s="322"/>
      <c r="V43" s="322"/>
      <c r="W43" s="322"/>
      <c r="X43" s="322">
        <f t="shared" si="11"/>
        <v>7</v>
      </c>
      <c r="Y43" s="371">
        <f t="shared" si="12"/>
        <v>28</v>
      </c>
      <c r="Z43" s="371">
        <v>0</v>
      </c>
      <c r="AA43" s="371">
        <f t="shared" si="13"/>
        <v>28</v>
      </c>
    </row>
    <row r="44" spans="2:27" ht="12.75">
      <c r="B44" s="623" t="s">
        <v>69</v>
      </c>
      <c r="C44" s="624"/>
      <c r="D44" s="9" t="s">
        <v>43</v>
      </c>
      <c r="E44" s="1" t="s">
        <v>16</v>
      </c>
      <c r="F44" s="9" t="s">
        <v>20</v>
      </c>
      <c r="G44" s="5"/>
      <c r="H44" s="5"/>
      <c r="I44" s="5"/>
      <c r="J44" s="10">
        <v>4</v>
      </c>
      <c r="K44" s="10">
        <f t="shared" si="10"/>
        <v>28</v>
      </c>
      <c r="L44" s="423" t="s">
        <v>42</v>
      </c>
      <c r="M44" s="424"/>
      <c r="O44" s="60">
        <v>0</v>
      </c>
      <c r="P44" s="327">
        <f t="shared" si="5"/>
        <v>0</v>
      </c>
      <c r="R44" s="322">
        <v>5</v>
      </c>
      <c r="S44" s="322">
        <v>2</v>
      </c>
      <c r="T44" s="322"/>
      <c r="U44" s="322"/>
      <c r="V44" s="322"/>
      <c r="W44" s="322"/>
      <c r="X44" s="322">
        <f t="shared" si="11"/>
        <v>7</v>
      </c>
      <c r="Y44" s="371">
        <f t="shared" si="12"/>
        <v>28</v>
      </c>
      <c r="Z44" s="371">
        <v>0</v>
      </c>
      <c r="AA44" s="371">
        <f t="shared" si="13"/>
        <v>28</v>
      </c>
    </row>
    <row r="45" spans="2:27" ht="12.75">
      <c r="B45" s="588" t="s">
        <v>70</v>
      </c>
      <c r="C45" s="589"/>
      <c r="D45" s="13" t="s">
        <v>23</v>
      </c>
      <c r="E45" s="9" t="s">
        <v>16</v>
      </c>
      <c r="F45" s="9" t="s">
        <v>20</v>
      </c>
      <c r="G45" s="14"/>
      <c r="H45" s="14"/>
      <c r="I45" s="14"/>
      <c r="J45" s="53">
        <v>4</v>
      </c>
      <c r="K45" s="10">
        <f t="shared" si="10"/>
        <v>48</v>
      </c>
      <c r="L45" s="449" t="s">
        <v>42</v>
      </c>
      <c r="M45" s="450"/>
      <c r="O45" s="60">
        <v>0</v>
      </c>
      <c r="P45" s="327">
        <f t="shared" si="5"/>
        <v>0</v>
      </c>
      <c r="R45" s="322">
        <v>10</v>
      </c>
      <c r="S45" s="322">
        <v>2</v>
      </c>
      <c r="T45" s="322"/>
      <c r="U45" s="322"/>
      <c r="V45" s="322"/>
      <c r="W45" s="322"/>
      <c r="X45" s="322">
        <f t="shared" si="11"/>
        <v>12</v>
      </c>
      <c r="Y45" s="371">
        <f t="shared" si="12"/>
        <v>48</v>
      </c>
      <c r="Z45" s="371">
        <v>0</v>
      </c>
      <c r="AA45" s="371">
        <f t="shared" si="13"/>
        <v>48</v>
      </c>
    </row>
    <row r="46" spans="2:27" ht="12.75">
      <c r="B46" s="592"/>
      <c r="C46" s="593"/>
      <c r="D46" s="9" t="s">
        <v>43</v>
      </c>
      <c r="E46" s="9" t="s">
        <v>16</v>
      </c>
      <c r="F46" s="9" t="s">
        <v>20</v>
      </c>
      <c r="G46" s="14"/>
      <c r="H46" s="14"/>
      <c r="I46" s="14"/>
      <c r="J46" s="53">
        <v>4</v>
      </c>
      <c r="K46" s="10">
        <f t="shared" si="10"/>
        <v>28</v>
      </c>
      <c r="L46" s="451"/>
      <c r="M46" s="452"/>
      <c r="O46" s="60">
        <v>0</v>
      </c>
      <c r="P46" s="327">
        <f t="shared" si="5"/>
        <v>0</v>
      </c>
      <c r="R46" s="322">
        <v>5</v>
      </c>
      <c r="S46" s="322">
        <v>2</v>
      </c>
      <c r="T46" s="322"/>
      <c r="U46" s="322"/>
      <c r="V46" s="322"/>
      <c r="W46" s="322"/>
      <c r="X46" s="322">
        <f t="shared" si="11"/>
        <v>7</v>
      </c>
      <c r="Y46" s="371">
        <f t="shared" si="12"/>
        <v>28</v>
      </c>
      <c r="Z46" s="371">
        <v>0</v>
      </c>
      <c r="AA46" s="371">
        <f t="shared" si="13"/>
        <v>28</v>
      </c>
    </row>
    <row r="47" spans="2:27" ht="12.75">
      <c r="B47" s="504" t="s">
        <v>71</v>
      </c>
      <c r="C47" s="505"/>
      <c r="D47" s="9" t="s">
        <v>194</v>
      </c>
      <c r="E47" s="9" t="s">
        <v>49</v>
      </c>
      <c r="F47" s="9" t="s">
        <v>20</v>
      </c>
      <c r="G47" s="9" t="s">
        <v>50</v>
      </c>
      <c r="H47" s="14"/>
      <c r="I47" s="14"/>
      <c r="J47" s="10">
        <v>4</v>
      </c>
      <c r="K47" s="10">
        <f t="shared" si="10"/>
        <v>52</v>
      </c>
      <c r="L47" s="423" t="s">
        <v>59</v>
      </c>
      <c r="M47" s="424"/>
      <c r="O47" s="60">
        <v>0</v>
      </c>
      <c r="P47" s="327">
        <f t="shared" si="5"/>
        <v>0</v>
      </c>
      <c r="R47" s="322">
        <v>10</v>
      </c>
      <c r="S47" s="322"/>
      <c r="T47" s="322"/>
      <c r="U47" s="322">
        <v>3</v>
      </c>
      <c r="V47" s="322"/>
      <c r="W47" s="322"/>
      <c r="X47" s="322">
        <f t="shared" si="11"/>
        <v>13</v>
      </c>
      <c r="Y47" s="371">
        <f t="shared" si="12"/>
        <v>52</v>
      </c>
      <c r="Z47" s="371">
        <v>0</v>
      </c>
      <c r="AA47" s="371">
        <f t="shared" si="13"/>
        <v>52</v>
      </c>
    </row>
    <row r="48" spans="2:27" ht="12.75">
      <c r="B48" s="623" t="s">
        <v>31</v>
      </c>
      <c r="C48" s="624"/>
      <c r="D48" s="71" t="s">
        <v>1110</v>
      </c>
      <c r="E48" s="1"/>
      <c r="F48" s="9"/>
      <c r="G48" s="5"/>
      <c r="H48" s="5"/>
      <c r="I48" s="5"/>
      <c r="J48" s="10">
        <v>1</v>
      </c>
      <c r="K48" s="10">
        <f t="shared" si="10"/>
        <v>100</v>
      </c>
      <c r="L48" s="423" t="s">
        <v>42</v>
      </c>
      <c r="M48" s="424"/>
      <c r="O48" s="60">
        <v>0</v>
      </c>
      <c r="P48" s="327">
        <f t="shared" si="5"/>
        <v>0</v>
      </c>
      <c r="R48" s="322">
        <v>100</v>
      </c>
      <c r="S48" s="322"/>
      <c r="T48" s="322"/>
      <c r="U48" s="322"/>
      <c r="V48" s="322"/>
      <c r="W48" s="322"/>
      <c r="X48" s="322">
        <f t="shared" si="11"/>
        <v>100</v>
      </c>
      <c r="Y48" s="371">
        <f t="shared" si="12"/>
        <v>100</v>
      </c>
      <c r="Z48" s="371">
        <v>0</v>
      </c>
      <c r="AA48" s="371">
        <f t="shared" si="13"/>
        <v>100</v>
      </c>
    </row>
    <row r="49" spans="2:27" ht="12.75">
      <c r="B49" s="198" t="s">
        <v>1035</v>
      </c>
      <c r="C49" s="199"/>
      <c r="D49" s="71" t="s">
        <v>125</v>
      </c>
      <c r="E49" s="1"/>
      <c r="F49" s="9"/>
      <c r="G49" s="5"/>
      <c r="H49" s="5"/>
      <c r="I49" s="5"/>
      <c r="J49" s="10">
        <v>1</v>
      </c>
      <c r="K49" s="10">
        <f t="shared" si="10"/>
        <v>5</v>
      </c>
      <c r="L49" s="425" t="s">
        <v>245</v>
      </c>
      <c r="M49" s="424"/>
      <c r="O49" s="60">
        <v>0</v>
      </c>
      <c r="P49" s="327">
        <f t="shared" si="5"/>
        <v>0</v>
      </c>
      <c r="R49" s="322">
        <v>5</v>
      </c>
      <c r="S49" s="322"/>
      <c r="T49" s="322"/>
      <c r="U49" s="322"/>
      <c r="V49" s="322"/>
      <c r="W49" s="322"/>
      <c r="X49" s="322">
        <f t="shared" si="11"/>
        <v>5</v>
      </c>
      <c r="Y49" s="371">
        <f t="shared" si="12"/>
        <v>5</v>
      </c>
      <c r="Z49" s="371">
        <v>0</v>
      </c>
      <c r="AA49" s="371">
        <f t="shared" si="13"/>
        <v>5</v>
      </c>
    </row>
    <row r="50" spans="2:13" ht="12.75">
      <c r="B50" s="102" t="s">
        <v>72</v>
      </c>
      <c r="C50" s="107"/>
      <c r="D50" s="103"/>
      <c r="E50" s="103"/>
      <c r="F50" s="103"/>
      <c r="G50" s="103"/>
      <c r="H50" s="103"/>
      <c r="I50" s="103"/>
      <c r="J50" s="103"/>
      <c r="K50" s="111"/>
      <c r="L50" s="103"/>
      <c r="M50" s="99"/>
    </row>
    <row r="51" spans="2:16" ht="12.75">
      <c r="B51" s="21" t="s">
        <v>73</v>
      </c>
      <c r="C51" s="116"/>
      <c r="D51" s="22"/>
      <c r="E51" s="22"/>
      <c r="F51" s="22"/>
      <c r="G51" s="22"/>
      <c r="H51" s="22"/>
      <c r="I51" s="22"/>
      <c r="J51" s="22"/>
      <c r="K51" s="336"/>
      <c r="L51" s="22"/>
      <c r="M51" s="23"/>
      <c r="O51" s="200">
        <f>SUM(O5:O50)</f>
        <v>1</v>
      </c>
      <c r="P51" s="332">
        <f>SUM(P5:P50)</f>
        <v>0</v>
      </c>
    </row>
    <row r="52" spans="2:13" ht="12.75">
      <c r="B52" s="21" t="s">
        <v>74</v>
      </c>
      <c r="C52" s="116"/>
      <c r="D52" s="22"/>
      <c r="E52" s="22"/>
      <c r="F52" s="22"/>
      <c r="G52" s="22"/>
      <c r="H52" s="22"/>
      <c r="I52" s="22"/>
      <c r="J52" s="22"/>
      <c r="K52" s="336"/>
      <c r="L52" s="22"/>
      <c r="M52" s="23"/>
    </row>
    <row r="53" spans="2:13" ht="12.75">
      <c r="B53" s="21" t="s">
        <v>75</v>
      </c>
      <c r="C53" s="116"/>
      <c r="D53" s="22"/>
      <c r="E53" s="22"/>
      <c r="F53" s="22"/>
      <c r="G53" s="22"/>
      <c r="H53" s="22"/>
      <c r="I53" s="22"/>
      <c r="J53" s="22"/>
      <c r="K53" s="336"/>
      <c r="L53" s="22"/>
      <c r="M53" s="23"/>
    </row>
    <row r="54" spans="2:13" ht="12.75">
      <c r="B54" s="24" t="s">
        <v>76</v>
      </c>
      <c r="C54" s="117"/>
      <c r="D54" s="25"/>
      <c r="E54" s="25"/>
      <c r="F54" s="25"/>
      <c r="G54" s="25"/>
      <c r="H54" s="25"/>
      <c r="I54" s="25"/>
      <c r="J54" s="25"/>
      <c r="K54" s="337"/>
      <c r="L54" s="25"/>
      <c r="M54" s="26"/>
    </row>
    <row r="56" ht="12.75">
      <c r="B56" t="s">
        <v>305</v>
      </c>
    </row>
    <row r="57" ht="12.75">
      <c r="B57" t="s">
        <v>306</v>
      </c>
    </row>
    <row r="58" ht="12.75">
      <c r="B58" t="s">
        <v>307</v>
      </c>
    </row>
    <row r="59" ht="12.75">
      <c r="B59" t="s">
        <v>308</v>
      </c>
    </row>
    <row r="60" ht="12.75">
      <c r="B60" t="s">
        <v>309</v>
      </c>
    </row>
    <row r="62" ht="8.25" customHeight="1"/>
  </sheetData>
  <sheetProtection/>
  <mergeCells count="92">
    <mergeCell ref="L49:M49"/>
    <mergeCell ref="O3:O4"/>
    <mergeCell ref="P3:P4"/>
    <mergeCell ref="L45:M46"/>
    <mergeCell ref="L47:M47"/>
    <mergeCell ref="L48:M48"/>
    <mergeCell ref="L39:M39"/>
    <mergeCell ref="L40:M40"/>
    <mergeCell ref="L41:M41"/>
    <mergeCell ref="L42:M42"/>
    <mergeCell ref="L16:M16"/>
    <mergeCell ref="L43:M43"/>
    <mergeCell ref="L44:M44"/>
    <mergeCell ref="L28:M29"/>
    <mergeCell ref="L30:M30"/>
    <mergeCell ref="L31:M32"/>
    <mergeCell ref="L33:M33"/>
    <mergeCell ref="L35:M36"/>
    <mergeCell ref="L37:M38"/>
    <mergeCell ref="L3:M4"/>
    <mergeCell ref="L5:M5"/>
    <mergeCell ref="L8:M9"/>
    <mergeCell ref="L12:M13"/>
    <mergeCell ref="L14:M15"/>
    <mergeCell ref="L10:M10"/>
    <mergeCell ref="B45:C46"/>
    <mergeCell ref="B47:C47"/>
    <mergeCell ref="L17:M18"/>
    <mergeCell ref="L20:M21"/>
    <mergeCell ref="L22:M23"/>
    <mergeCell ref="L24:M24"/>
    <mergeCell ref="D35:D36"/>
    <mergeCell ref="L26:M27"/>
    <mergeCell ref="D31:D32"/>
    <mergeCell ref="B22:C23"/>
    <mergeCell ref="B48:C48"/>
    <mergeCell ref="B33:C33"/>
    <mergeCell ref="B35:C36"/>
    <mergeCell ref="B37:C38"/>
    <mergeCell ref="B39:C39"/>
    <mergeCell ref="B40:C40"/>
    <mergeCell ref="B41:C41"/>
    <mergeCell ref="B42:C42"/>
    <mergeCell ref="B43:C43"/>
    <mergeCell ref="B44:C44"/>
    <mergeCell ref="E3:E4"/>
    <mergeCell ref="E37:E38"/>
    <mergeCell ref="K3:K4"/>
    <mergeCell ref="J3:J4"/>
    <mergeCell ref="B3:C4"/>
    <mergeCell ref="B5:C5"/>
    <mergeCell ref="B8:C9"/>
    <mergeCell ref="B12:C13"/>
    <mergeCell ref="B16:C16"/>
    <mergeCell ref="D37:D38"/>
    <mergeCell ref="B17:C18"/>
    <mergeCell ref="B20:C21"/>
    <mergeCell ref="D20:D21"/>
    <mergeCell ref="B10:C10"/>
    <mergeCell ref="D12:D13"/>
    <mergeCell ref="D14:D15"/>
    <mergeCell ref="D17:D18"/>
    <mergeCell ref="S3:S4"/>
    <mergeCell ref="B24:C24"/>
    <mergeCell ref="B26:C27"/>
    <mergeCell ref="B30:C30"/>
    <mergeCell ref="B31:C32"/>
    <mergeCell ref="B28:C29"/>
    <mergeCell ref="D26:D27"/>
    <mergeCell ref="D28:D29"/>
    <mergeCell ref="B14:C15"/>
    <mergeCell ref="D8:D9"/>
    <mergeCell ref="V3:V4"/>
    <mergeCell ref="D22:D23"/>
    <mergeCell ref="B6:C6"/>
    <mergeCell ref="L6:M6"/>
    <mergeCell ref="X3:X4"/>
    <mergeCell ref="R2:X2"/>
    <mergeCell ref="T3:T4"/>
    <mergeCell ref="U3:U4"/>
    <mergeCell ref="B2:M2"/>
    <mergeCell ref="R3:R4"/>
    <mergeCell ref="W3:W4"/>
    <mergeCell ref="D3:D4"/>
    <mergeCell ref="Y2:AA2"/>
    <mergeCell ref="Y3:Y4"/>
    <mergeCell ref="Z3:Z4"/>
    <mergeCell ref="AA3:AA4"/>
    <mergeCell ref="O2:P2"/>
    <mergeCell ref="F3:F4"/>
    <mergeCell ref="G3:G4"/>
    <mergeCell ref="H3:I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AA3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8.0039062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6.140625" style="0" customWidth="1"/>
    <col min="13" max="13" width="8.140625" style="0" customWidth="1"/>
    <col min="14" max="14" width="2.00390625" style="0" customWidth="1"/>
    <col min="16" max="16" width="9.140625" style="43" customWidth="1"/>
    <col min="17" max="17" width="3.8515625" style="43" customWidth="1"/>
    <col min="18" max="18" width="7.28125" style="43" customWidth="1"/>
    <col min="19" max="19" width="8.00390625" style="43" customWidth="1"/>
    <col min="20" max="20" width="8.28125" style="43" customWidth="1"/>
    <col min="21" max="23" width="8.8515625" style="43" customWidth="1"/>
    <col min="24" max="24" width="9.140625" style="43" customWidth="1"/>
  </cols>
  <sheetData>
    <row r="1" ht="8.25" customHeight="1"/>
    <row r="2" spans="2:27" ht="15.75">
      <c r="B2" s="506" t="s">
        <v>791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>
      <c r="B8" s="55" t="s">
        <v>342</v>
      </c>
      <c r="C8" s="120" t="s">
        <v>708</v>
      </c>
      <c r="D8" s="71" t="s">
        <v>33</v>
      </c>
      <c r="E8" s="9"/>
      <c r="F8" s="9" t="s">
        <v>21</v>
      </c>
      <c r="G8" s="9"/>
      <c r="H8" s="9"/>
      <c r="I8" s="9"/>
      <c r="J8" s="9">
        <v>4</v>
      </c>
      <c r="K8" s="10">
        <f aca="true" t="shared" si="0" ref="K8:K13">AA8</f>
        <v>60</v>
      </c>
      <c r="L8" s="423" t="s">
        <v>42</v>
      </c>
      <c r="M8" s="424"/>
      <c r="O8" s="60">
        <v>0</v>
      </c>
      <c r="P8" s="327">
        <f aca="true" t="shared" si="1" ref="P8:P16">O8*K8</f>
        <v>0</v>
      </c>
      <c r="R8" s="322">
        <v>10</v>
      </c>
      <c r="S8" s="322"/>
      <c r="T8" s="322">
        <v>5</v>
      </c>
      <c r="U8" s="322"/>
      <c r="V8" s="322"/>
      <c r="W8" s="322"/>
      <c r="X8" s="322">
        <f aca="true" t="shared" si="2" ref="X8:X13">SUM(R8:W8)</f>
        <v>15</v>
      </c>
      <c r="Y8" s="371">
        <f aca="true" t="shared" si="3" ref="Y8:Y13">X8*J8</f>
        <v>60</v>
      </c>
      <c r="Z8" s="371">
        <v>0</v>
      </c>
      <c r="AA8" s="371">
        <f aca="true" t="shared" si="4" ref="AA8:AA13">Y8+Z8</f>
        <v>60</v>
      </c>
    </row>
    <row r="9" spans="2:27" ht="12.75">
      <c r="B9" s="599" t="s">
        <v>28</v>
      </c>
      <c r="C9" s="600"/>
      <c r="D9" s="498" t="s">
        <v>137</v>
      </c>
      <c r="E9" s="71" t="s">
        <v>17</v>
      </c>
      <c r="F9" s="9" t="s">
        <v>21</v>
      </c>
      <c r="G9" s="48"/>
      <c r="H9" s="9"/>
      <c r="I9" s="9"/>
      <c r="J9" s="9">
        <v>4</v>
      </c>
      <c r="K9" s="10">
        <f t="shared" si="0"/>
        <v>80</v>
      </c>
      <c r="L9" s="571" t="s">
        <v>155</v>
      </c>
      <c r="M9" s="572"/>
      <c r="O9" s="60">
        <v>0</v>
      </c>
      <c r="P9" s="327">
        <f t="shared" si="1"/>
        <v>0</v>
      </c>
      <c r="R9" s="322">
        <v>10</v>
      </c>
      <c r="S9" s="322">
        <v>5</v>
      </c>
      <c r="T9" s="322">
        <v>5</v>
      </c>
      <c r="U9" s="322"/>
      <c r="V9" s="322"/>
      <c r="W9" s="322"/>
      <c r="X9" s="322">
        <f t="shared" si="2"/>
        <v>20</v>
      </c>
      <c r="Y9" s="371">
        <f t="shared" si="3"/>
        <v>80</v>
      </c>
      <c r="Z9" s="371">
        <v>0</v>
      </c>
      <c r="AA9" s="371">
        <f t="shared" si="4"/>
        <v>80</v>
      </c>
    </row>
    <row r="10" spans="2:27" ht="12.75">
      <c r="B10" s="601"/>
      <c r="C10" s="602"/>
      <c r="D10" s="437"/>
      <c r="E10" s="115" t="s">
        <v>16</v>
      </c>
      <c r="F10" s="9" t="s">
        <v>21</v>
      </c>
      <c r="G10" s="48"/>
      <c r="H10" s="9"/>
      <c r="I10" s="9"/>
      <c r="J10" s="9">
        <v>4</v>
      </c>
      <c r="K10" s="10">
        <f t="shared" si="0"/>
        <v>68</v>
      </c>
      <c r="L10" s="573"/>
      <c r="M10" s="574"/>
      <c r="O10" s="60">
        <v>0</v>
      </c>
      <c r="P10" s="327">
        <f t="shared" si="1"/>
        <v>0</v>
      </c>
      <c r="R10" s="322">
        <v>10</v>
      </c>
      <c r="S10" s="322">
        <v>2</v>
      </c>
      <c r="T10" s="322">
        <v>5</v>
      </c>
      <c r="U10" s="322"/>
      <c r="V10" s="322"/>
      <c r="W10" s="322"/>
      <c r="X10" s="322">
        <f t="shared" si="2"/>
        <v>17</v>
      </c>
      <c r="Y10" s="371">
        <f t="shared" si="3"/>
        <v>68</v>
      </c>
      <c r="Z10" s="371">
        <v>0</v>
      </c>
      <c r="AA10" s="371">
        <f t="shared" si="4"/>
        <v>68</v>
      </c>
    </row>
    <row r="11" spans="2:27" ht="25.5">
      <c r="B11" s="576" t="s">
        <v>156</v>
      </c>
      <c r="C11" s="124" t="s">
        <v>708</v>
      </c>
      <c r="D11" s="73" t="s">
        <v>24</v>
      </c>
      <c r="E11" s="9" t="s">
        <v>16</v>
      </c>
      <c r="F11" s="91" t="s">
        <v>21</v>
      </c>
      <c r="G11" s="48"/>
      <c r="H11" s="56" t="s">
        <v>880</v>
      </c>
      <c r="I11" s="9"/>
      <c r="J11" s="9">
        <v>6</v>
      </c>
      <c r="K11" s="10">
        <f t="shared" si="0"/>
        <v>120</v>
      </c>
      <c r="L11" s="571" t="s">
        <v>711</v>
      </c>
      <c r="M11" s="531"/>
      <c r="O11" s="60">
        <v>0</v>
      </c>
      <c r="P11" s="327">
        <f t="shared" si="1"/>
        <v>0</v>
      </c>
      <c r="R11" s="322">
        <v>10</v>
      </c>
      <c r="S11" s="322">
        <v>2</v>
      </c>
      <c r="T11" s="322">
        <v>5</v>
      </c>
      <c r="U11" s="322"/>
      <c r="V11" s="322">
        <v>3</v>
      </c>
      <c r="W11" s="322"/>
      <c r="X11" s="322">
        <f t="shared" si="2"/>
        <v>20</v>
      </c>
      <c r="Y11" s="371">
        <f t="shared" si="3"/>
        <v>120</v>
      </c>
      <c r="Z11" s="371">
        <v>0</v>
      </c>
      <c r="AA11" s="371">
        <f t="shared" si="4"/>
        <v>120</v>
      </c>
    </row>
    <row r="12" spans="2:27" ht="25.5">
      <c r="B12" s="483"/>
      <c r="C12" s="78" t="s">
        <v>710</v>
      </c>
      <c r="D12" s="73" t="s">
        <v>24</v>
      </c>
      <c r="E12" s="9" t="s">
        <v>16</v>
      </c>
      <c r="F12" s="71" t="s">
        <v>20</v>
      </c>
      <c r="G12" s="48"/>
      <c r="H12" s="56" t="s">
        <v>880</v>
      </c>
      <c r="I12" s="9"/>
      <c r="J12" s="9">
        <v>6</v>
      </c>
      <c r="K12" s="10">
        <f t="shared" si="0"/>
        <v>90</v>
      </c>
      <c r="L12" s="534"/>
      <c r="M12" s="535"/>
      <c r="O12" s="60">
        <v>0</v>
      </c>
      <c r="P12" s="327">
        <f t="shared" si="1"/>
        <v>0</v>
      </c>
      <c r="R12" s="322">
        <v>10</v>
      </c>
      <c r="S12" s="322">
        <v>2</v>
      </c>
      <c r="T12" s="322"/>
      <c r="U12" s="322"/>
      <c r="V12" s="322">
        <v>3</v>
      </c>
      <c r="W12" s="322"/>
      <c r="X12" s="322">
        <f t="shared" si="2"/>
        <v>15</v>
      </c>
      <c r="Y12" s="371">
        <f t="shared" si="3"/>
        <v>90</v>
      </c>
      <c r="Z12" s="371">
        <v>0</v>
      </c>
      <c r="AA12" s="371">
        <f t="shared" si="4"/>
        <v>90</v>
      </c>
    </row>
    <row r="13" spans="2:27" ht="12.75">
      <c r="B13" s="124" t="s">
        <v>712</v>
      </c>
      <c r="C13" s="59" t="s">
        <v>709</v>
      </c>
      <c r="D13" s="48" t="s">
        <v>23</v>
      </c>
      <c r="E13" s="9" t="s">
        <v>16</v>
      </c>
      <c r="F13" s="48" t="s">
        <v>20</v>
      </c>
      <c r="G13" s="9"/>
      <c r="H13" s="48" t="s">
        <v>48</v>
      </c>
      <c r="I13" s="48"/>
      <c r="J13" s="9">
        <v>4</v>
      </c>
      <c r="K13" s="10">
        <f t="shared" si="0"/>
        <v>60</v>
      </c>
      <c r="L13" s="580" t="s">
        <v>77</v>
      </c>
      <c r="M13" s="610"/>
      <c r="O13" s="60">
        <v>0</v>
      </c>
      <c r="P13" s="327">
        <f t="shared" si="1"/>
        <v>0</v>
      </c>
      <c r="R13" s="322">
        <v>10</v>
      </c>
      <c r="S13" s="322">
        <v>2</v>
      </c>
      <c r="T13" s="322"/>
      <c r="U13" s="322"/>
      <c r="V13" s="322">
        <v>3</v>
      </c>
      <c r="W13" s="322"/>
      <c r="X13" s="322">
        <f t="shared" si="2"/>
        <v>15</v>
      </c>
      <c r="Y13" s="371">
        <f t="shared" si="3"/>
        <v>60</v>
      </c>
      <c r="Z13" s="371">
        <v>0</v>
      </c>
      <c r="AA13" s="371">
        <f t="shared" si="4"/>
        <v>60</v>
      </c>
    </row>
    <row r="14" spans="2:27" ht="12.75">
      <c r="B14" s="76" t="s">
        <v>273</v>
      </c>
      <c r="C14" s="16"/>
      <c r="D14" s="16"/>
      <c r="E14" s="16"/>
      <c r="F14" s="16"/>
      <c r="G14" s="16"/>
      <c r="H14" s="17"/>
      <c r="I14" s="17"/>
      <c r="J14" s="17"/>
      <c r="K14" s="17"/>
      <c r="L14" s="111"/>
      <c r="M14" s="121"/>
      <c r="O14" s="60">
        <v>0</v>
      </c>
      <c r="P14" s="327">
        <f t="shared" si="1"/>
        <v>0</v>
      </c>
      <c r="R14" s="44"/>
      <c r="S14" s="45"/>
      <c r="T14" s="45"/>
      <c r="U14" s="45"/>
      <c r="V14" s="45"/>
      <c r="W14" s="45"/>
      <c r="X14" s="46"/>
      <c r="Y14" s="378"/>
      <c r="Z14" s="373"/>
      <c r="AA14" s="374"/>
    </row>
    <row r="15" spans="2:27" ht="12.75">
      <c r="B15" s="608" t="s">
        <v>115</v>
      </c>
      <c r="C15" s="609"/>
      <c r="D15" s="71" t="s">
        <v>44</v>
      </c>
      <c r="E15" s="9" t="s">
        <v>49</v>
      </c>
      <c r="F15" s="71" t="s">
        <v>20</v>
      </c>
      <c r="G15" s="73" t="s">
        <v>173</v>
      </c>
      <c r="H15" s="14"/>
      <c r="I15" s="14"/>
      <c r="J15" s="10">
        <v>4</v>
      </c>
      <c r="K15" s="10">
        <f>AA15</f>
        <v>32</v>
      </c>
      <c r="L15" s="423" t="s">
        <v>42</v>
      </c>
      <c r="M15" s="424"/>
      <c r="O15" s="60">
        <v>0</v>
      </c>
      <c r="P15" s="327">
        <f t="shared" si="1"/>
        <v>0</v>
      </c>
      <c r="R15" s="322">
        <v>5</v>
      </c>
      <c r="S15" s="322"/>
      <c r="T15" s="322"/>
      <c r="U15" s="322">
        <v>3</v>
      </c>
      <c r="V15" s="322"/>
      <c r="W15" s="322"/>
      <c r="X15" s="322">
        <f>SUM(R15:W15)</f>
        <v>8</v>
      </c>
      <c r="Y15" s="371">
        <f>X15*J15</f>
        <v>32</v>
      </c>
      <c r="Z15" s="371">
        <v>0</v>
      </c>
      <c r="AA15" s="371">
        <f>Y15+Z15</f>
        <v>32</v>
      </c>
    </row>
    <row r="16" spans="2:27" ht="12.75">
      <c r="B16" s="504" t="s">
        <v>56</v>
      </c>
      <c r="C16" s="505"/>
      <c r="D16" s="73" t="s">
        <v>125</v>
      </c>
      <c r="E16" s="1"/>
      <c r="F16" s="9"/>
      <c r="G16" s="14"/>
      <c r="H16" s="14"/>
      <c r="I16" s="14"/>
      <c r="J16" s="10">
        <v>1</v>
      </c>
      <c r="K16" s="10">
        <f>AA16</f>
        <v>5</v>
      </c>
      <c r="L16" s="425" t="s">
        <v>245</v>
      </c>
      <c r="M16" s="424"/>
      <c r="O16" s="60">
        <v>0</v>
      </c>
      <c r="P16" s="327">
        <f t="shared" si="1"/>
        <v>0</v>
      </c>
      <c r="R16" s="322">
        <v>5</v>
      </c>
      <c r="S16" s="322"/>
      <c r="T16" s="322"/>
      <c r="U16" s="322"/>
      <c r="V16" s="322"/>
      <c r="W16" s="322"/>
      <c r="X16" s="322">
        <f>SUM(R16:W16)</f>
        <v>5</v>
      </c>
      <c r="Y16" s="371">
        <f>X16*J16</f>
        <v>5</v>
      </c>
      <c r="Z16" s="371">
        <v>0</v>
      </c>
      <c r="AA16" s="371">
        <f>Y16+Z16</f>
        <v>5</v>
      </c>
    </row>
    <row r="17" spans="2:13" ht="12.75">
      <c r="B17" s="221"/>
      <c r="C17" s="221"/>
      <c r="D17" s="222"/>
      <c r="E17" s="22"/>
      <c r="F17" s="215"/>
      <c r="G17" s="223"/>
      <c r="H17" s="223"/>
      <c r="I17" s="223"/>
      <c r="J17" s="209"/>
      <c r="K17" s="64"/>
      <c r="L17" s="96"/>
      <c r="M17" s="96"/>
    </row>
    <row r="18" spans="15:16" ht="12.75">
      <c r="O18" s="200">
        <f>SUM(O5:O16)</f>
        <v>1</v>
      </c>
      <c r="P18" s="332">
        <f>SUM(P5:P16)</f>
        <v>0</v>
      </c>
    </row>
    <row r="19" spans="2:27" ht="15.75">
      <c r="B19" s="506" t="s">
        <v>100</v>
      </c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8"/>
      <c r="R19" s="594" t="s">
        <v>126</v>
      </c>
      <c r="S19" s="595"/>
      <c r="T19" s="595"/>
      <c r="U19" s="595"/>
      <c r="V19" s="595"/>
      <c r="W19" s="595"/>
      <c r="X19" s="596"/>
      <c r="Y19" s="663" t="s">
        <v>1122</v>
      </c>
      <c r="Z19" s="664"/>
      <c r="AA19" s="665"/>
    </row>
    <row r="20" spans="2:27" ht="12.75" customHeight="1">
      <c r="B20" s="428" t="s">
        <v>35</v>
      </c>
      <c r="C20" s="429"/>
      <c r="D20" s="434" t="s">
        <v>36</v>
      </c>
      <c r="E20" s="434" t="s">
        <v>37</v>
      </c>
      <c r="F20" s="434" t="s">
        <v>38</v>
      </c>
      <c r="G20" s="434" t="s">
        <v>39</v>
      </c>
      <c r="H20" s="499" t="s">
        <v>1104</v>
      </c>
      <c r="I20" s="499"/>
      <c r="J20" s="426" t="s">
        <v>40</v>
      </c>
      <c r="K20" s="472" t="s">
        <v>45</v>
      </c>
      <c r="L20" s="441" t="s">
        <v>41</v>
      </c>
      <c r="M20" s="442"/>
      <c r="R20" s="460" t="s">
        <v>119</v>
      </c>
      <c r="S20" s="460" t="s">
        <v>37</v>
      </c>
      <c r="T20" s="460" t="s">
        <v>38</v>
      </c>
      <c r="U20" s="626" t="s">
        <v>120</v>
      </c>
      <c r="V20" s="460" t="s">
        <v>1102</v>
      </c>
      <c r="W20" s="460" t="s">
        <v>1103</v>
      </c>
      <c r="X20" s="460" t="s">
        <v>121</v>
      </c>
      <c r="Y20" s="419" t="s">
        <v>1123</v>
      </c>
      <c r="Z20" s="419" t="s">
        <v>1124</v>
      </c>
      <c r="AA20" s="419" t="s">
        <v>1125</v>
      </c>
    </row>
    <row r="21" spans="2:27" ht="12.75">
      <c r="B21" s="430"/>
      <c r="C21" s="431"/>
      <c r="D21" s="435"/>
      <c r="E21" s="435"/>
      <c r="F21" s="435"/>
      <c r="G21" s="435"/>
      <c r="H21" s="280" t="s">
        <v>1102</v>
      </c>
      <c r="I21" s="279" t="s">
        <v>1103</v>
      </c>
      <c r="J21" s="427"/>
      <c r="K21" s="473"/>
      <c r="L21" s="443"/>
      <c r="M21" s="444"/>
      <c r="R21" s="461"/>
      <c r="S21" s="461"/>
      <c r="T21" s="461"/>
      <c r="U21" s="627"/>
      <c r="V21" s="461"/>
      <c r="W21" s="461"/>
      <c r="X21" s="461"/>
      <c r="Y21" s="420"/>
      <c r="Z21" s="420"/>
      <c r="AA21" s="420"/>
    </row>
    <row r="22" spans="2:27" ht="12.75">
      <c r="B22" s="15" t="s">
        <v>836</v>
      </c>
      <c r="C22" s="95"/>
      <c r="D22" s="16"/>
      <c r="E22" s="16"/>
      <c r="F22" s="16"/>
      <c r="G22" s="16"/>
      <c r="H22" s="16"/>
      <c r="I22" s="16"/>
      <c r="J22" s="17"/>
      <c r="K22" s="47"/>
      <c r="L22" s="47"/>
      <c r="M22" s="18"/>
      <c r="R22" s="323"/>
      <c r="S22" s="324"/>
      <c r="T22" s="324"/>
      <c r="U22" s="324"/>
      <c r="V22" s="324"/>
      <c r="W22" s="324"/>
      <c r="X22" s="325"/>
      <c r="Y22" s="378"/>
      <c r="Z22" s="373"/>
      <c r="AA22" s="374"/>
    </row>
    <row r="23" spans="2:27" ht="12.75">
      <c r="B23" s="576" t="s">
        <v>713</v>
      </c>
      <c r="C23" s="577"/>
      <c r="D23" s="71" t="s">
        <v>23</v>
      </c>
      <c r="E23" s="9" t="s">
        <v>16</v>
      </c>
      <c r="F23" s="48" t="s">
        <v>20</v>
      </c>
      <c r="G23" s="9"/>
      <c r="H23" s="71" t="s">
        <v>124</v>
      </c>
      <c r="I23" s="71"/>
      <c r="J23" s="9">
        <v>4</v>
      </c>
      <c r="K23" s="10">
        <f>AA23</f>
        <v>60</v>
      </c>
      <c r="L23" s="571" t="s">
        <v>42</v>
      </c>
      <c r="M23" s="531"/>
      <c r="O23" s="60">
        <v>0</v>
      </c>
      <c r="P23" s="327">
        <f>O23*K23</f>
        <v>0</v>
      </c>
      <c r="R23" s="322">
        <v>10</v>
      </c>
      <c r="S23" s="322">
        <v>2</v>
      </c>
      <c r="T23" s="322"/>
      <c r="U23" s="322"/>
      <c r="V23" s="322">
        <v>3</v>
      </c>
      <c r="W23" s="322"/>
      <c r="X23" s="322">
        <f>SUM(R23:W23)</f>
        <v>15</v>
      </c>
      <c r="Y23" s="371">
        <f>X23*J23</f>
        <v>60</v>
      </c>
      <c r="Z23" s="371">
        <v>0</v>
      </c>
      <c r="AA23" s="371">
        <f>Y23+Z23</f>
        <v>60</v>
      </c>
    </row>
    <row r="24" spans="2:27" ht="12.75">
      <c r="B24" s="578"/>
      <c r="C24" s="579"/>
      <c r="D24" s="71" t="s">
        <v>268</v>
      </c>
      <c r="E24" s="9" t="s">
        <v>16</v>
      </c>
      <c r="F24" s="48" t="s">
        <v>20</v>
      </c>
      <c r="G24" s="9"/>
      <c r="H24" s="71" t="s">
        <v>124</v>
      </c>
      <c r="I24" s="9"/>
      <c r="J24" s="9">
        <v>4</v>
      </c>
      <c r="K24" s="10">
        <f>AA24</f>
        <v>40</v>
      </c>
      <c r="L24" s="534"/>
      <c r="M24" s="535"/>
      <c r="O24" s="60">
        <v>0</v>
      </c>
      <c r="P24" s="327">
        <f>O24*K24</f>
        <v>0</v>
      </c>
      <c r="R24" s="322">
        <v>5</v>
      </c>
      <c r="S24" s="322">
        <v>2</v>
      </c>
      <c r="T24" s="322"/>
      <c r="U24" s="322"/>
      <c r="V24" s="322">
        <v>3</v>
      </c>
      <c r="W24" s="322"/>
      <c r="X24" s="322">
        <f>SUM(R24:W24)</f>
        <v>10</v>
      </c>
      <c r="Y24" s="371">
        <f>X24*J24</f>
        <v>40</v>
      </c>
      <c r="Z24" s="371">
        <v>0</v>
      </c>
      <c r="AA24" s="371">
        <f>Y24+Z24</f>
        <v>40</v>
      </c>
    </row>
    <row r="25" spans="2:27" ht="12.75" customHeight="1">
      <c r="B25" s="576" t="s">
        <v>714</v>
      </c>
      <c r="C25" s="446"/>
      <c r="D25" s="71" t="s">
        <v>44</v>
      </c>
      <c r="E25" s="9" t="s">
        <v>49</v>
      </c>
      <c r="F25" s="91" t="s">
        <v>20</v>
      </c>
      <c r="G25" s="9" t="s">
        <v>173</v>
      </c>
      <c r="H25" s="71"/>
      <c r="I25" s="71"/>
      <c r="J25" s="9">
        <v>4</v>
      </c>
      <c r="K25" s="10">
        <f>AA25</f>
        <v>32</v>
      </c>
      <c r="L25" s="580" t="s">
        <v>60</v>
      </c>
      <c r="M25" s="610"/>
      <c r="O25" s="60">
        <v>0</v>
      </c>
      <c r="P25" s="327">
        <f>O25*K25</f>
        <v>0</v>
      </c>
      <c r="R25" s="322">
        <v>5</v>
      </c>
      <c r="S25" s="322"/>
      <c r="T25" s="322"/>
      <c r="U25" s="322">
        <v>3</v>
      </c>
      <c r="V25" s="322"/>
      <c r="W25" s="322"/>
      <c r="X25" s="322">
        <f>SUM(R25:W25)</f>
        <v>8</v>
      </c>
      <c r="Y25" s="371">
        <f>X25*J25</f>
        <v>32</v>
      </c>
      <c r="Z25" s="371">
        <v>0</v>
      </c>
      <c r="AA25" s="371">
        <f>Y25+Z25</f>
        <v>32</v>
      </c>
    </row>
    <row r="26" spans="2:27" ht="12.75">
      <c r="B26" s="483"/>
      <c r="C26" s="484"/>
      <c r="D26" s="71" t="s">
        <v>268</v>
      </c>
      <c r="E26" s="9" t="s">
        <v>16</v>
      </c>
      <c r="F26" s="71" t="s">
        <v>20</v>
      </c>
      <c r="G26" s="9"/>
      <c r="H26" s="9"/>
      <c r="I26" s="9"/>
      <c r="J26" s="9">
        <v>4</v>
      </c>
      <c r="K26" s="10">
        <f>AA26</f>
        <v>28</v>
      </c>
      <c r="L26" s="619"/>
      <c r="M26" s="620"/>
      <c r="O26" s="60">
        <v>0</v>
      </c>
      <c r="P26" s="327">
        <f>O26*K26</f>
        <v>0</v>
      </c>
      <c r="R26" s="322">
        <v>5</v>
      </c>
      <c r="S26" s="322">
        <v>2</v>
      </c>
      <c r="T26" s="322"/>
      <c r="U26" s="322"/>
      <c r="V26" s="322"/>
      <c r="W26" s="322"/>
      <c r="X26" s="322">
        <f>SUM(R26:W26)</f>
        <v>7</v>
      </c>
      <c r="Y26" s="371">
        <f>X26*J26</f>
        <v>28</v>
      </c>
      <c r="Z26" s="371">
        <v>0</v>
      </c>
      <c r="AA26" s="371">
        <f>Y26+Z26</f>
        <v>28</v>
      </c>
    </row>
    <row r="27" spans="2:27" ht="12.75">
      <c r="B27" s="15" t="s">
        <v>835</v>
      </c>
      <c r="C27" s="95"/>
      <c r="D27" s="16"/>
      <c r="E27" s="16"/>
      <c r="F27" s="16"/>
      <c r="G27" s="16"/>
      <c r="H27" s="16"/>
      <c r="I27" s="16"/>
      <c r="J27" s="17"/>
      <c r="K27" s="47"/>
      <c r="L27" s="47"/>
      <c r="M27" s="18"/>
      <c r="R27" s="323"/>
      <c r="S27" s="324"/>
      <c r="T27" s="324"/>
      <c r="U27" s="324"/>
      <c r="V27" s="324"/>
      <c r="W27" s="324"/>
      <c r="X27" s="325"/>
      <c r="Y27" s="378"/>
      <c r="Z27" s="373"/>
      <c r="AA27" s="374"/>
    </row>
    <row r="28" spans="2:27" ht="12.75">
      <c r="B28" s="526" t="s">
        <v>837</v>
      </c>
      <c r="C28" s="577"/>
      <c r="D28" s="74" t="s">
        <v>1118</v>
      </c>
      <c r="E28" s="53"/>
      <c r="F28" s="91"/>
      <c r="G28" s="53"/>
      <c r="H28" s="53"/>
      <c r="I28" s="53"/>
      <c r="J28" s="53">
        <v>1</v>
      </c>
      <c r="K28" s="10">
        <f>AA28</f>
        <v>30</v>
      </c>
      <c r="L28" s="571" t="s">
        <v>59</v>
      </c>
      <c r="M28" s="531"/>
      <c r="O28" s="60">
        <v>0</v>
      </c>
      <c r="P28" s="327">
        <f>O28*K28</f>
        <v>0</v>
      </c>
      <c r="R28" s="322">
        <v>30</v>
      </c>
      <c r="S28" s="322"/>
      <c r="T28" s="322"/>
      <c r="U28" s="322"/>
      <c r="V28" s="322"/>
      <c r="W28" s="322"/>
      <c r="X28" s="322">
        <f>SUM(R28:W28)</f>
        <v>30</v>
      </c>
      <c r="Y28" s="371">
        <f>X28*J28</f>
        <v>30</v>
      </c>
      <c r="Z28" s="371">
        <v>0</v>
      </c>
      <c r="AA28" s="371">
        <f>Y28+Z28</f>
        <v>30</v>
      </c>
    </row>
    <row r="29" spans="2:27" ht="12.75">
      <c r="B29" s="15" t="s">
        <v>834</v>
      </c>
      <c r="C29" s="107"/>
      <c r="D29" s="110"/>
      <c r="E29" s="110"/>
      <c r="F29" s="110"/>
      <c r="G29" s="110"/>
      <c r="H29" s="110"/>
      <c r="I29" s="110"/>
      <c r="J29" s="111"/>
      <c r="K29" s="168"/>
      <c r="L29" s="168"/>
      <c r="M29" s="121"/>
      <c r="R29" s="323"/>
      <c r="S29" s="324"/>
      <c r="T29" s="324"/>
      <c r="U29" s="324"/>
      <c r="V29" s="324"/>
      <c r="W29" s="324"/>
      <c r="X29" s="325"/>
      <c r="Y29" s="378"/>
      <c r="Z29" s="373"/>
      <c r="AA29" s="374"/>
    </row>
    <row r="30" spans="2:27" ht="12.75">
      <c r="B30" s="608" t="s">
        <v>715</v>
      </c>
      <c r="C30" s="609"/>
      <c r="D30" s="71" t="s">
        <v>268</v>
      </c>
      <c r="E30" s="9" t="s">
        <v>16</v>
      </c>
      <c r="F30" s="71" t="s">
        <v>20</v>
      </c>
      <c r="G30" s="73"/>
      <c r="H30" s="14"/>
      <c r="I30" s="14"/>
      <c r="J30" s="10">
        <v>4</v>
      </c>
      <c r="K30" s="10">
        <f>AA30</f>
        <v>28</v>
      </c>
      <c r="L30" s="423" t="s">
        <v>42</v>
      </c>
      <c r="M30" s="424"/>
      <c r="O30" s="60">
        <v>0</v>
      </c>
      <c r="P30" s="327">
        <f>O30*K30</f>
        <v>0</v>
      </c>
      <c r="R30" s="322">
        <v>5</v>
      </c>
      <c r="S30" s="322">
        <v>2</v>
      </c>
      <c r="T30" s="322"/>
      <c r="U30" s="322"/>
      <c r="V30" s="322"/>
      <c r="W30" s="322"/>
      <c r="X30" s="322">
        <f>SUM(R30:W30)</f>
        <v>7</v>
      </c>
      <c r="Y30" s="371">
        <f>X30*J30</f>
        <v>28</v>
      </c>
      <c r="Z30" s="371">
        <v>0</v>
      </c>
      <c r="AA30" s="371">
        <f>Y30+Z30</f>
        <v>28</v>
      </c>
    </row>
    <row r="32" spans="2:16" ht="12.75">
      <c r="B32" s="114" t="s">
        <v>1036</v>
      </c>
      <c r="O32" s="200">
        <f>SUM(O18:O31)</f>
        <v>1</v>
      </c>
      <c r="P32" s="332">
        <f>SUM(P18:P31)</f>
        <v>0</v>
      </c>
    </row>
    <row r="33" ht="12.75">
      <c r="B33" s="114" t="s">
        <v>1037</v>
      </c>
    </row>
  </sheetData>
  <sheetProtection/>
  <mergeCells count="70">
    <mergeCell ref="X3:X4"/>
    <mergeCell ref="B2:M2"/>
    <mergeCell ref="R2:X2"/>
    <mergeCell ref="B3:C4"/>
    <mergeCell ref="J3:J4"/>
    <mergeCell ref="R3:R4"/>
    <mergeCell ref="S3:S4"/>
    <mergeCell ref="D3:D4"/>
    <mergeCell ref="E3:E4"/>
    <mergeCell ref="F3:F4"/>
    <mergeCell ref="L30:M30"/>
    <mergeCell ref="B5:C5"/>
    <mergeCell ref="L5:M5"/>
    <mergeCell ref="L8:M8"/>
    <mergeCell ref="B9:C10"/>
    <mergeCell ref="D9:D10"/>
    <mergeCell ref="B30:C30"/>
    <mergeCell ref="B11:B12"/>
    <mergeCell ref="B16:C16"/>
    <mergeCell ref="B23:C24"/>
    <mergeCell ref="L28:M28"/>
    <mergeCell ref="L16:M16"/>
    <mergeCell ref="B19:M19"/>
    <mergeCell ref="B28:C28"/>
    <mergeCell ref="L20:M21"/>
    <mergeCell ref="B20:C21"/>
    <mergeCell ref="B25:C26"/>
    <mergeCell ref="L25:M26"/>
    <mergeCell ref="K20:K21"/>
    <mergeCell ref="L23:M24"/>
    <mergeCell ref="X20:X21"/>
    <mergeCell ref="S20:S21"/>
    <mergeCell ref="L15:M15"/>
    <mergeCell ref="L11:M12"/>
    <mergeCell ref="L13:M13"/>
    <mergeCell ref="U20:U21"/>
    <mergeCell ref="T20:T21"/>
    <mergeCell ref="R19:X19"/>
    <mergeCell ref="V20:V21"/>
    <mergeCell ref="W20:W21"/>
    <mergeCell ref="R20:R21"/>
    <mergeCell ref="K3:K4"/>
    <mergeCell ref="V3:V4"/>
    <mergeCell ref="O3:O4"/>
    <mergeCell ref="P3:P4"/>
    <mergeCell ref="L9:M10"/>
    <mergeCell ref="W3:W4"/>
    <mergeCell ref="L3:M4"/>
    <mergeCell ref="U3:U4"/>
    <mergeCell ref="T3:T4"/>
    <mergeCell ref="B6:C6"/>
    <mergeCell ref="L6:M6"/>
    <mergeCell ref="G3:G4"/>
    <mergeCell ref="H3:I3"/>
    <mergeCell ref="O2:P2"/>
    <mergeCell ref="D20:D21"/>
    <mergeCell ref="E20:E21"/>
    <mergeCell ref="F20:F21"/>
    <mergeCell ref="G20:G21"/>
    <mergeCell ref="H20:I20"/>
    <mergeCell ref="B15:C15"/>
    <mergeCell ref="J20:J21"/>
    <mergeCell ref="Y2:AA2"/>
    <mergeCell ref="Y3:Y4"/>
    <mergeCell ref="Z3:Z4"/>
    <mergeCell ref="AA3:AA4"/>
    <mergeCell ref="Y19:AA19"/>
    <mergeCell ref="Y20:Y21"/>
    <mergeCell ref="Z20:Z21"/>
    <mergeCell ref="AA20:AA2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AA3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7109375" style="0" customWidth="1"/>
    <col min="2" max="2" width="14.00390625" style="0" customWidth="1"/>
    <col min="3" max="3" width="12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3" width="7.710937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7.8515625" style="43" customWidth="1"/>
    <col min="19" max="19" width="7.7109375" style="43" customWidth="1"/>
    <col min="20" max="24" width="8.28125" style="43" customWidth="1"/>
  </cols>
  <sheetData>
    <row r="1" ht="6.75" customHeight="1"/>
    <row r="2" spans="2:27" ht="15.75">
      <c r="B2" s="506" t="s">
        <v>797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25.5">
      <c r="B8" s="33" t="s">
        <v>202</v>
      </c>
      <c r="C8" s="12" t="s">
        <v>560</v>
      </c>
      <c r="D8" s="9" t="s">
        <v>137</v>
      </c>
      <c r="E8" s="9" t="s">
        <v>17</v>
      </c>
      <c r="F8" s="9" t="s">
        <v>21</v>
      </c>
      <c r="G8" s="9"/>
      <c r="H8" s="48" t="s">
        <v>165</v>
      </c>
      <c r="I8" s="48"/>
      <c r="J8" s="10">
        <v>4</v>
      </c>
      <c r="K8" s="10">
        <f aca="true" t="shared" si="0" ref="K8:K20">AA8</f>
        <v>92</v>
      </c>
      <c r="L8" s="423" t="s">
        <v>110</v>
      </c>
      <c r="M8" s="424"/>
      <c r="O8" s="60">
        <v>0</v>
      </c>
      <c r="P8" s="327">
        <f aca="true" t="shared" si="1" ref="P8:P17"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20">SUM(R8:W8)</f>
        <v>23</v>
      </c>
      <c r="Y8" s="371">
        <f aca="true" t="shared" si="3" ref="Y8:Y20">X8*J8</f>
        <v>92</v>
      </c>
      <c r="Z8" s="371">
        <v>0</v>
      </c>
      <c r="AA8" s="371">
        <f aca="true" t="shared" si="4" ref="AA8:AA20">Y8+Z8</f>
        <v>92</v>
      </c>
    </row>
    <row r="9" spans="2:27" ht="12.75" customHeight="1">
      <c r="B9" s="540" t="s">
        <v>1129</v>
      </c>
      <c r="C9" s="488" t="s">
        <v>561</v>
      </c>
      <c r="D9" s="436" t="s">
        <v>137</v>
      </c>
      <c r="E9" s="436" t="s">
        <v>17</v>
      </c>
      <c r="F9" s="9" t="s">
        <v>21</v>
      </c>
      <c r="G9" s="9" t="s">
        <v>50</v>
      </c>
      <c r="H9" s="60"/>
      <c r="I9" s="9"/>
      <c r="J9" s="10">
        <v>4</v>
      </c>
      <c r="K9" s="10">
        <f t="shared" si="0"/>
        <v>92</v>
      </c>
      <c r="L9" s="700" t="s">
        <v>42</v>
      </c>
      <c r="M9" s="701"/>
      <c r="O9" s="60">
        <v>0</v>
      </c>
      <c r="P9" s="327">
        <f t="shared" si="1"/>
        <v>0</v>
      </c>
      <c r="R9" s="322">
        <v>10</v>
      </c>
      <c r="S9" s="322">
        <v>5</v>
      </c>
      <c r="T9" s="322">
        <v>5</v>
      </c>
      <c r="U9" s="322">
        <v>3</v>
      </c>
      <c r="V9" s="322"/>
      <c r="W9" s="322"/>
      <c r="X9" s="322">
        <f t="shared" si="2"/>
        <v>23</v>
      </c>
      <c r="Y9" s="371">
        <f t="shared" si="3"/>
        <v>92</v>
      </c>
      <c r="Z9" s="371">
        <v>0</v>
      </c>
      <c r="AA9" s="371">
        <f t="shared" si="4"/>
        <v>92</v>
      </c>
    </row>
    <row r="10" spans="2:27" ht="12.75">
      <c r="B10" s="489"/>
      <c r="C10" s="490"/>
      <c r="D10" s="480"/>
      <c r="E10" s="480"/>
      <c r="F10" s="53" t="s">
        <v>20</v>
      </c>
      <c r="G10" s="9" t="s">
        <v>50</v>
      </c>
      <c r="H10" s="60"/>
      <c r="I10" s="9"/>
      <c r="J10" s="10">
        <v>4</v>
      </c>
      <c r="K10" s="10">
        <f t="shared" si="0"/>
        <v>72</v>
      </c>
      <c r="L10" s="702"/>
      <c r="M10" s="703"/>
      <c r="O10" s="60">
        <v>0</v>
      </c>
      <c r="P10" s="327">
        <f t="shared" si="1"/>
        <v>0</v>
      </c>
      <c r="R10" s="322">
        <v>10</v>
      </c>
      <c r="S10" s="322">
        <v>5</v>
      </c>
      <c r="T10" s="322"/>
      <c r="U10" s="322">
        <v>3</v>
      </c>
      <c r="V10" s="322"/>
      <c r="W10" s="322"/>
      <c r="X10" s="322">
        <f t="shared" si="2"/>
        <v>18</v>
      </c>
      <c r="Y10" s="371">
        <f t="shared" si="3"/>
        <v>72</v>
      </c>
      <c r="Z10" s="371">
        <v>0</v>
      </c>
      <c r="AA10" s="371">
        <f t="shared" si="4"/>
        <v>72</v>
      </c>
    </row>
    <row r="11" spans="2:27" ht="12.75">
      <c r="B11" s="489"/>
      <c r="C11" s="541" t="s">
        <v>562</v>
      </c>
      <c r="D11" s="436" t="s">
        <v>137</v>
      </c>
      <c r="E11" s="436" t="s">
        <v>17</v>
      </c>
      <c r="F11" s="9" t="s">
        <v>21</v>
      </c>
      <c r="G11" s="9" t="s">
        <v>50</v>
      </c>
      <c r="H11" s="60"/>
      <c r="I11" s="9"/>
      <c r="J11" s="10">
        <v>4</v>
      </c>
      <c r="K11" s="10">
        <f t="shared" si="0"/>
        <v>92</v>
      </c>
      <c r="L11" s="544" t="s">
        <v>83</v>
      </c>
      <c r="M11" s="545"/>
      <c r="O11" s="60">
        <v>0</v>
      </c>
      <c r="P11" s="327">
        <f t="shared" si="1"/>
        <v>0</v>
      </c>
      <c r="R11" s="322">
        <v>10</v>
      </c>
      <c r="S11" s="322">
        <v>5</v>
      </c>
      <c r="T11" s="322">
        <v>5</v>
      </c>
      <c r="U11" s="322">
        <v>3</v>
      </c>
      <c r="V11" s="322"/>
      <c r="W11" s="322"/>
      <c r="X11" s="322">
        <f t="shared" si="2"/>
        <v>23</v>
      </c>
      <c r="Y11" s="371">
        <f t="shared" si="3"/>
        <v>92</v>
      </c>
      <c r="Z11" s="371">
        <v>0</v>
      </c>
      <c r="AA11" s="371">
        <f t="shared" si="4"/>
        <v>92</v>
      </c>
    </row>
    <row r="12" spans="2:27" ht="12.75">
      <c r="B12" s="490"/>
      <c r="C12" s="543"/>
      <c r="D12" s="480"/>
      <c r="E12" s="480"/>
      <c r="F12" s="53" t="s">
        <v>20</v>
      </c>
      <c r="G12" s="9" t="s">
        <v>50</v>
      </c>
      <c r="H12" s="60"/>
      <c r="I12" s="9"/>
      <c r="J12" s="10">
        <v>4</v>
      </c>
      <c r="K12" s="10">
        <f t="shared" si="0"/>
        <v>72</v>
      </c>
      <c r="L12" s="546"/>
      <c r="M12" s="547"/>
      <c r="O12" s="60">
        <v>0</v>
      </c>
      <c r="P12" s="327">
        <f t="shared" si="1"/>
        <v>0</v>
      </c>
      <c r="R12" s="322">
        <v>10</v>
      </c>
      <c r="S12" s="322">
        <v>5</v>
      </c>
      <c r="T12" s="322"/>
      <c r="U12" s="322">
        <v>3</v>
      </c>
      <c r="V12" s="322"/>
      <c r="W12" s="322"/>
      <c r="X12" s="322">
        <f t="shared" si="2"/>
        <v>18</v>
      </c>
      <c r="Y12" s="371">
        <f t="shared" si="3"/>
        <v>72</v>
      </c>
      <c r="Z12" s="371">
        <v>0</v>
      </c>
      <c r="AA12" s="371">
        <f t="shared" si="4"/>
        <v>72</v>
      </c>
    </row>
    <row r="13" spans="2:27" ht="12.75">
      <c r="B13" s="608" t="s">
        <v>1038</v>
      </c>
      <c r="C13" s="525"/>
      <c r="D13" s="9" t="s">
        <v>194</v>
      </c>
      <c r="E13" s="9" t="s">
        <v>49</v>
      </c>
      <c r="F13" s="9" t="s">
        <v>20</v>
      </c>
      <c r="G13" s="9" t="s">
        <v>50</v>
      </c>
      <c r="H13" s="14"/>
      <c r="I13" s="14"/>
      <c r="J13" s="10">
        <v>4</v>
      </c>
      <c r="K13" s="10">
        <f t="shared" si="0"/>
        <v>52</v>
      </c>
      <c r="L13" s="423" t="s">
        <v>42</v>
      </c>
      <c r="M13" s="424"/>
      <c r="O13" s="60">
        <v>0</v>
      </c>
      <c r="P13" s="327">
        <f t="shared" si="1"/>
        <v>0</v>
      </c>
      <c r="R13" s="322">
        <v>10</v>
      </c>
      <c r="S13" s="322"/>
      <c r="T13" s="322"/>
      <c r="U13" s="322">
        <v>3</v>
      </c>
      <c r="V13" s="322"/>
      <c r="W13" s="322"/>
      <c r="X13" s="322">
        <f t="shared" si="2"/>
        <v>13</v>
      </c>
      <c r="Y13" s="371">
        <f t="shared" si="3"/>
        <v>52</v>
      </c>
      <c r="Z13" s="371">
        <v>0</v>
      </c>
      <c r="AA13" s="371">
        <f t="shared" si="4"/>
        <v>52</v>
      </c>
    </row>
    <row r="14" spans="2:27" ht="12.75">
      <c r="B14" s="608" t="s">
        <v>1039</v>
      </c>
      <c r="C14" s="525"/>
      <c r="D14" s="9" t="s">
        <v>194</v>
      </c>
      <c r="E14" s="9" t="s">
        <v>49</v>
      </c>
      <c r="F14" s="9" t="s">
        <v>20</v>
      </c>
      <c r="G14" s="9" t="s">
        <v>50</v>
      </c>
      <c r="H14" s="14"/>
      <c r="I14" s="14"/>
      <c r="J14" s="10">
        <v>4</v>
      </c>
      <c r="K14" s="10">
        <f t="shared" si="0"/>
        <v>52</v>
      </c>
      <c r="L14" s="423" t="s">
        <v>42</v>
      </c>
      <c r="M14" s="424"/>
      <c r="O14" s="60">
        <v>0</v>
      </c>
      <c r="P14" s="327">
        <f>O14*K14</f>
        <v>0</v>
      </c>
      <c r="R14" s="322">
        <v>10</v>
      </c>
      <c r="S14" s="322"/>
      <c r="T14" s="322"/>
      <c r="U14" s="322">
        <v>3</v>
      </c>
      <c r="V14" s="322"/>
      <c r="W14" s="322"/>
      <c r="X14" s="322">
        <f t="shared" si="2"/>
        <v>13</v>
      </c>
      <c r="Y14" s="371">
        <f t="shared" si="3"/>
        <v>52</v>
      </c>
      <c r="Z14" s="371">
        <v>0</v>
      </c>
      <c r="AA14" s="371">
        <f t="shared" si="4"/>
        <v>52</v>
      </c>
    </row>
    <row r="15" spans="2:27" ht="12.75">
      <c r="B15" s="623" t="s">
        <v>124</v>
      </c>
      <c r="C15" s="624"/>
      <c r="D15" s="9" t="s">
        <v>23</v>
      </c>
      <c r="E15" s="1" t="s">
        <v>16</v>
      </c>
      <c r="F15" s="9" t="s">
        <v>20</v>
      </c>
      <c r="G15" s="5"/>
      <c r="H15" s="6" t="s">
        <v>124</v>
      </c>
      <c r="I15" s="6"/>
      <c r="J15" s="10">
        <v>6</v>
      </c>
      <c r="K15" s="10">
        <f t="shared" si="0"/>
        <v>90</v>
      </c>
      <c r="L15" s="423" t="s">
        <v>166</v>
      </c>
      <c r="M15" s="424"/>
      <c r="O15" s="60">
        <v>0</v>
      </c>
      <c r="P15" s="327">
        <f t="shared" si="1"/>
        <v>0</v>
      </c>
      <c r="R15" s="322">
        <v>10</v>
      </c>
      <c r="S15" s="322">
        <v>2</v>
      </c>
      <c r="T15" s="322"/>
      <c r="U15" s="322"/>
      <c r="V15" s="322">
        <v>3</v>
      </c>
      <c r="W15" s="322"/>
      <c r="X15" s="322">
        <f t="shared" si="2"/>
        <v>15</v>
      </c>
      <c r="Y15" s="371">
        <f t="shared" si="3"/>
        <v>90</v>
      </c>
      <c r="Z15" s="371">
        <v>0</v>
      </c>
      <c r="AA15" s="371">
        <f t="shared" si="4"/>
        <v>90</v>
      </c>
    </row>
    <row r="16" spans="2:27" ht="12.75">
      <c r="B16" s="445" t="s">
        <v>167</v>
      </c>
      <c r="C16" s="446"/>
      <c r="D16" s="436" t="s">
        <v>23</v>
      </c>
      <c r="E16" s="436" t="s">
        <v>16</v>
      </c>
      <c r="F16" s="9" t="s">
        <v>20</v>
      </c>
      <c r="G16" s="60"/>
      <c r="H16" s="9" t="s">
        <v>124</v>
      </c>
      <c r="I16" s="9"/>
      <c r="J16" s="10">
        <v>4</v>
      </c>
      <c r="K16" s="10">
        <f t="shared" si="0"/>
        <v>60</v>
      </c>
      <c r="L16" s="449" t="s">
        <v>92</v>
      </c>
      <c r="M16" s="450"/>
      <c r="O16" s="60">
        <v>0</v>
      </c>
      <c r="P16" s="327">
        <f t="shared" si="1"/>
        <v>0</v>
      </c>
      <c r="R16" s="322">
        <v>10</v>
      </c>
      <c r="S16" s="322">
        <v>2</v>
      </c>
      <c r="T16" s="322"/>
      <c r="U16" s="322"/>
      <c r="V16" s="322">
        <v>3</v>
      </c>
      <c r="W16" s="322"/>
      <c r="X16" s="322">
        <f t="shared" si="2"/>
        <v>15</v>
      </c>
      <c r="Y16" s="371">
        <f t="shared" si="3"/>
        <v>60</v>
      </c>
      <c r="Z16" s="371">
        <v>0</v>
      </c>
      <c r="AA16" s="371">
        <f t="shared" si="4"/>
        <v>60</v>
      </c>
    </row>
    <row r="17" spans="2:27" ht="12.75">
      <c r="B17" s="483"/>
      <c r="C17" s="484"/>
      <c r="D17" s="480"/>
      <c r="E17" s="480"/>
      <c r="F17" s="74" t="s">
        <v>19</v>
      </c>
      <c r="G17" s="60"/>
      <c r="H17" s="9" t="s">
        <v>124</v>
      </c>
      <c r="I17" s="9"/>
      <c r="J17" s="10">
        <v>4</v>
      </c>
      <c r="K17" s="10">
        <f t="shared" si="0"/>
        <v>52</v>
      </c>
      <c r="L17" s="451"/>
      <c r="M17" s="452"/>
      <c r="O17" s="60">
        <v>0</v>
      </c>
      <c r="P17" s="327">
        <f t="shared" si="1"/>
        <v>0</v>
      </c>
      <c r="R17" s="322">
        <v>10</v>
      </c>
      <c r="S17" s="322">
        <v>2</v>
      </c>
      <c r="T17" s="322">
        <v>-2</v>
      </c>
      <c r="U17" s="322"/>
      <c r="V17" s="322">
        <v>3</v>
      </c>
      <c r="W17" s="322"/>
      <c r="X17" s="322">
        <f t="shared" si="2"/>
        <v>13</v>
      </c>
      <c r="Y17" s="371">
        <f t="shared" si="3"/>
        <v>52</v>
      </c>
      <c r="Z17" s="371">
        <v>0</v>
      </c>
      <c r="AA17" s="371">
        <f t="shared" si="4"/>
        <v>52</v>
      </c>
    </row>
    <row r="18" spans="2:27" ht="12.75">
      <c r="B18" s="623" t="s">
        <v>135</v>
      </c>
      <c r="C18" s="624"/>
      <c r="D18" s="1" t="s">
        <v>44</v>
      </c>
      <c r="E18" s="1" t="s">
        <v>49</v>
      </c>
      <c r="F18" s="9" t="s">
        <v>20</v>
      </c>
      <c r="G18" s="1" t="s">
        <v>63</v>
      </c>
      <c r="H18" s="1"/>
      <c r="I18" s="1"/>
      <c r="J18" s="4">
        <v>4</v>
      </c>
      <c r="K18" s="10">
        <f t="shared" si="0"/>
        <v>32</v>
      </c>
      <c r="L18" s="224" t="s">
        <v>60</v>
      </c>
      <c r="M18" s="706" t="s">
        <v>53</v>
      </c>
      <c r="O18" s="60">
        <v>0</v>
      </c>
      <c r="P18" s="327">
        <f aca="true" t="shared" si="5" ref="P18:P24">O18*K18</f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 t="shared" si="2"/>
        <v>8</v>
      </c>
      <c r="Y18" s="371">
        <f t="shared" si="3"/>
        <v>32</v>
      </c>
      <c r="Z18" s="371">
        <v>0</v>
      </c>
      <c r="AA18" s="371">
        <f t="shared" si="4"/>
        <v>32</v>
      </c>
    </row>
    <row r="19" spans="2:27" ht="12.75">
      <c r="B19" s="623" t="s">
        <v>136</v>
      </c>
      <c r="C19" s="624"/>
      <c r="D19" s="1" t="s">
        <v>44</v>
      </c>
      <c r="E19" s="1" t="s">
        <v>49</v>
      </c>
      <c r="F19" s="9" t="s">
        <v>20</v>
      </c>
      <c r="G19" s="1" t="s">
        <v>65</v>
      </c>
      <c r="H19" s="1"/>
      <c r="I19" s="1"/>
      <c r="J19" s="4">
        <v>4</v>
      </c>
      <c r="K19" s="10">
        <f t="shared" si="0"/>
        <v>32</v>
      </c>
      <c r="L19" s="224" t="s">
        <v>60</v>
      </c>
      <c r="M19" s="707"/>
      <c r="O19" s="60">
        <v>0</v>
      </c>
      <c r="P19" s="327">
        <f t="shared" si="5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2"/>
        <v>8</v>
      </c>
      <c r="Y19" s="371">
        <f t="shared" si="3"/>
        <v>32</v>
      </c>
      <c r="Z19" s="371">
        <v>0</v>
      </c>
      <c r="AA19" s="371">
        <f t="shared" si="4"/>
        <v>32</v>
      </c>
    </row>
    <row r="20" spans="2:27" ht="12.75">
      <c r="B20" s="623" t="s">
        <v>115</v>
      </c>
      <c r="C20" s="624"/>
      <c r="D20" s="1" t="s">
        <v>44</v>
      </c>
      <c r="E20" s="1" t="s">
        <v>49</v>
      </c>
      <c r="F20" s="9" t="s">
        <v>20</v>
      </c>
      <c r="G20" s="1" t="s">
        <v>50</v>
      </c>
      <c r="H20" s="1"/>
      <c r="I20" s="1"/>
      <c r="J20" s="4">
        <v>4</v>
      </c>
      <c r="K20" s="10">
        <f t="shared" si="0"/>
        <v>32</v>
      </c>
      <c r="L20" s="224" t="s">
        <v>60</v>
      </c>
      <c r="M20" s="708"/>
      <c r="O20" s="60">
        <v>0</v>
      </c>
      <c r="P20" s="327">
        <f t="shared" si="5"/>
        <v>0</v>
      </c>
      <c r="R20" s="322">
        <v>5</v>
      </c>
      <c r="S20" s="322"/>
      <c r="T20" s="322"/>
      <c r="U20" s="322">
        <v>3</v>
      </c>
      <c r="V20" s="322"/>
      <c r="W20" s="322"/>
      <c r="X20" s="322">
        <f t="shared" si="2"/>
        <v>8</v>
      </c>
      <c r="Y20" s="371">
        <f t="shared" si="3"/>
        <v>32</v>
      </c>
      <c r="Z20" s="371">
        <v>0</v>
      </c>
      <c r="AA20" s="371">
        <f t="shared" si="4"/>
        <v>32</v>
      </c>
    </row>
    <row r="21" spans="2:27" ht="12.75">
      <c r="B21" s="15" t="s">
        <v>273</v>
      </c>
      <c r="C21" s="95"/>
      <c r="D21" s="16"/>
      <c r="E21" s="16"/>
      <c r="F21" s="16"/>
      <c r="G21" s="16"/>
      <c r="H21" s="16"/>
      <c r="I21" s="16"/>
      <c r="J21" s="17"/>
      <c r="K21" s="17"/>
      <c r="L21" s="17"/>
      <c r="M21" s="18"/>
      <c r="R21" s="44"/>
      <c r="S21" s="45"/>
      <c r="T21" s="45"/>
      <c r="U21" s="45"/>
      <c r="V21" s="45"/>
      <c r="W21" s="45"/>
      <c r="X21" s="46"/>
      <c r="Y21" s="378"/>
      <c r="Z21" s="373"/>
      <c r="AA21" s="374"/>
    </row>
    <row r="22" spans="2:27" ht="12.75">
      <c r="B22" s="623" t="s">
        <v>31</v>
      </c>
      <c r="C22" s="624"/>
      <c r="D22" s="71" t="s">
        <v>1110</v>
      </c>
      <c r="E22" s="1"/>
      <c r="F22" s="9"/>
      <c r="G22" s="5"/>
      <c r="H22" s="5"/>
      <c r="I22" s="5"/>
      <c r="J22" s="10">
        <v>1</v>
      </c>
      <c r="K22" s="10">
        <f>AA22</f>
        <v>100</v>
      </c>
      <c r="L22" s="423" t="s">
        <v>42</v>
      </c>
      <c r="M22" s="424"/>
      <c r="O22" s="60">
        <v>0</v>
      </c>
      <c r="P22" s="327">
        <f t="shared" si="5"/>
        <v>0</v>
      </c>
      <c r="R22" s="322">
        <v>100</v>
      </c>
      <c r="S22" s="322"/>
      <c r="T22" s="322"/>
      <c r="U22" s="322"/>
      <c r="V22" s="322"/>
      <c r="W22" s="322"/>
      <c r="X22" s="322">
        <f>SUM(R22:W22)</f>
        <v>100</v>
      </c>
      <c r="Y22" s="371">
        <f>X22*J22</f>
        <v>100</v>
      </c>
      <c r="Z22" s="371">
        <v>0</v>
      </c>
      <c r="AA22" s="371">
        <f>Y22+Z22</f>
        <v>100</v>
      </c>
    </row>
    <row r="23" spans="2:27" ht="12.75">
      <c r="B23" s="623" t="s">
        <v>690</v>
      </c>
      <c r="C23" s="624"/>
      <c r="D23" s="48" t="s">
        <v>820</v>
      </c>
      <c r="E23" s="1"/>
      <c r="F23" s="9"/>
      <c r="G23" s="5"/>
      <c r="H23" s="5"/>
      <c r="I23" s="5"/>
      <c r="J23" s="10">
        <v>1</v>
      </c>
      <c r="K23" s="10">
        <f>AA23</f>
        <v>70</v>
      </c>
      <c r="L23" s="423" t="s">
        <v>42</v>
      </c>
      <c r="M23" s="424"/>
      <c r="O23" s="60">
        <v>0</v>
      </c>
      <c r="P23" s="327">
        <f t="shared" si="5"/>
        <v>0</v>
      </c>
      <c r="R23" s="322">
        <v>70</v>
      </c>
      <c r="S23" s="322"/>
      <c r="T23" s="322"/>
      <c r="U23" s="322"/>
      <c r="V23" s="322"/>
      <c r="W23" s="322"/>
      <c r="X23" s="322">
        <f>SUM(R23:W23)</f>
        <v>70</v>
      </c>
      <c r="Y23" s="371">
        <f>X23*J23</f>
        <v>70</v>
      </c>
      <c r="Z23" s="371">
        <v>0</v>
      </c>
      <c r="AA23" s="371">
        <f>Y23+Z23</f>
        <v>70</v>
      </c>
    </row>
    <row r="24" spans="2:27" ht="12.75">
      <c r="B24" s="453" t="s">
        <v>56</v>
      </c>
      <c r="C24" s="454"/>
      <c r="D24" s="9" t="s">
        <v>125</v>
      </c>
      <c r="E24" s="7"/>
      <c r="F24" s="7"/>
      <c r="G24" s="7"/>
      <c r="H24" s="7"/>
      <c r="I24" s="7"/>
      <c r="J24" s="10">
        <v>1</v>
      </c>
      <c r="K24" s="10">
        <f>AA24</f>
        <v>5</v>
      </c>
      <c r="L24" s="636" t="s">
        <v>245</v>
      </c>
      <c r="M24" s="637"/>
      <c r="O24" s="60">
        <v>0</v>
      </c>
      <c r="P24" s="327">
        <f t="shared" si="5"/>
        <v>0</v>
      </c>
      <c r="R24" s="322">
        <v>5</v>
      </c>
      <c r="S24" s="322"/>
      <c r="T24" s="322"/>
      <c r="U24" s="322"/>
      <c r="V24" s="322"/>
      <c r="W24" s="322"/>
      <c r="X24" s="322">
        <f>SUM(R24:W24)</f>
        <v>5</v>
      </c>
      <c r="Y24" s="371">
        <f>X24*J24</f>
        <v>5</v>
      </c>
      <c r="Z24" s="371">
        <v>0</v>
      </c>
      <c r="AA24" s="371">
        <f>Y24+Z24</f>
        <v>5</v>
      </c>
    </row>
    <row r="25" ht="10.5" customHeight="1"/>
    <row r="26" spans="15:16" ht="10.5" customHeight="1">
      <c r="O26" s="200">
        <f>SUM(O5:O24)</f>
        <v>1</v>
      </c>
      <c r="P26" s="332">
        <f>SUM(P5:P24)</f>
        <v>0</v>
      </c>
    </row>
    <row r="27" spans="2:13" ht="15.75">
      <c r="B27" s="506" t="s">
        <v>100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8"/>
    </row>
    <row r="28" spans="2:27" ht="12.75" customHeight="1">
      <c r="B28" s="428" t="s">
        <v>35</v>
      </c>
      <c r="C28" s="429"/>
      <c r="D28" s="434" t="s">
        <v>36</v>
      </c>
      <c r="E28" s="434" t="s">
        <v>37</v>
      </c>
      <c r="F28" s="434" t="s">
        <v>38</v>
      </c>
      <c r="G28" s="434" t="s">
        <v>39</v>
      </c>
      <c r="H28" s="499" t="s">
        <v>1104</v>
      </c>
      <c r="I28" s="499"/>
      <c r="J28" s="426" t="s">
        <v>40</v>
      </c>
      <c r="K28" s="472" t="s">
        <v>45</v>
      </c>
      <c r="L28" s="441" t="s">
        <v>41</v>
      </c>
      <c r="M28" s="442"/>
      <c r="R28" s="460" t="s">
        <v>119</v>
      </c>
      <c r="S28" s="460" t="s">
        <v>37</v>
      </c>
      <c r="T28" s="460" t="s">
        <v>38</v>
      </c>
      <c r="U28" s="626" t="s">
        <v>120</v>
      </c>
      <c r="V28" s="460" t="s">
        <v>1102</v>
      </c>
      <c r="W28" s="460" t="s">
        <v>1103</v>
      </c>
      <c r="X28" s="460" t="s">
        <v>121</v>
      </c>
      <c r="Y28" s="419" t="s">
        <v>1123</v>
      </c>
      <c r="Z28" s="419" t="s">
        <v>1124</v>
      </c>
      <c r="AA28" s="419" t="s">
        <v>1125</v>
      </c>
    </row>
    <row r="29" spans="2:27" ht="12.75">
      <c r="B29" s="430"/>
      <c r="C29" s="431"/>
      <c r="D29" s="435"/>
      <c r="E29" s="435"/>
      <c r="F29" s="435"/>
      <c r="G29" s="435"/>
      <c r="H29" s="280" t="s">
        <v>1102</v>
      </c>
      <c r="I29" s="279" t="s">
        <v>1103</v>
      </c>
      <c r="J29" s="427"/>
      <c r="K29" s="473"/>
      <c r="L29" s="443"/>
      <c r="M29" s="444"/>
      <c r="R29" s="461"/>
      <c r="S29" s="461"/>
      <c r="T29" s="461"/>
      <c r="U29" s="627"/>
      <c r="V29" s="461"/>
      <c r="W29" s="461"/>
      <c r="X29" s="461"/>
      <c r="Y29" s="420"/>
      <c r="Z29" s="420"/>
      <c r="AA29" s="420"/>
    </row>
    <row r="30" spans="2:27" ht="12.75">
      <c r="B30" s="15" t="s">
        <v>168</v>
      </c>
      <c r="C30" s="95"/>
      <c r="D30" s="19"/>
      <c r="E30" s="19"/>
      <c r="F30" s="19"/>
      <c r="G30" s="19"/>
      <c r="H30" s="19"/>
      <c r="I30" s="19"/>
      <c r="J30" s="19"/>
      <c r="K30" s="17"/>
      <c r="L30" s="19"/>
      <c r="M30" s="20"/>
      <c r="R30" s="44"/>
      <c r="S30" s="45"/>
      <c r="T30" s="45"/>
      <c r="U30" s="45"/>
      <c r="V30" s="45"/>
      <c r="W30" s="45"/>
      <c r="X30" s="46"/>
      <c r="Y30" s="378"/>
      <c r="Z30" s="373"/>
      <c r="AA30" s="374"/>
    </row>
    <row r="31" spans="2:27" ht="25.5" customHeight="1">
      <c r="B31" s="504" t="s">
        <v>169</v>
      </c>
      <c r="C31" s="505"/>
      <c r="D31" s="9" t="s">
        <v>23</v>
      </c>
      <c r="E31" s="9" t="s">
        <v>16</v>
      </c>
      <c r="F31" s="73" t="s">
        <v>19</v>
      </c>
      <c r="G31" s="14"/>
      <c r="H31" s="48" t="s">
        <v>124</v>
      </c>
      <c r="I31" s="48"/>
      <c r="J31" s="10">
        <v>6</v>
      </c>
      <c r="K31" s="10">
        <f>AA31</f>
        <v>78</v>
      </c>
      <c r="L31" s="423" t="s">
        <v>77</v>
      </c>
      <c r="M31" s="424"/>
      <c r="O31" s="60">
        <v>0</v>
      </c>
      <c r="P31" s="327">
        <f>O31*K31</f>
        <v>0</v>
      </c>
      <c r="R31" s="322">
        <v>10</v>
      </c>
      <c r="S31" s="322">
        <v>2</v>
      </c>
      <c r="T31" s="322">
        <v>-2</v>
      </c>
      <c r="U31" s="322"/>
      <c r="V31" s="322">
        <v>3</v>
      </c>
      <c r="W31" s="322"/>
      <c r="X31" s="322">
        <f>SUM(R31:W31)</f>
        <v>13</v>
      </c>
      <c r="Y31" s="371">
        <f aca="true" t="shared" si="6" ref="Y31:Y36">X31*J31</f>
        <v>78</v>
      </c>
      <c r="Z31" s="371">
        <v>0</v>
      </c>
      <c r="AA31" s="371">
        <f aca="true" t="shared" si="7" ref="AA31:AA36">Y31+Z31</f>
        <v>78</v>
      </c>
    </row>
    <row r="32" spans="2:27" ht="12.75">
      <c r="B32" s="576" t="s">
        <v>1040</v>
      </c>
      <c r="C32" s="577"/>
      <c r="D32" s="9" t="s">
        <v>43</v>
      </c>
      <c r="E32" s="9" t="s">
        <v>16</v>
      </c>
      <c r="F32" s="9" t="s">
        <v>20</v>
      </c>
      <c r="G32" s="9"/>
      <c r="H32" s="1"/>
      <c r="I32" s="1"/>
      <c r="J32" s="10">
        <v>4</v>
      </c>
      <c r="K32" s="10">
        <f>AA32</f>
        <v>28</v>
      </c>
      <c r="L32" s="449" t="s">
        <v>53</v>
      </c>
      <c r="M32" s="450"/>
      <c r="O32" s="60">
        <v>0</v>
      </c>
      <c r="P32" s="327">
        <f>O32*K32</f>
        <v>0</v>
      </c>
      <c r="R32" s="322">
        <v>5</v>
      </c>
      <c r="S32" s="322">
        <v>2</v>
      </c>
      <c r="T32" s="322"/>
      <c r="U32" s="322"/>
      <c r="V32" s="322"/>
      <c r="W32" s="322"/>
      <c r="X32" s="322">
        <f>SUM(R32:W32)</f>
        <v>7</v>
      </c>
      <c r="Y32" s="371">
        <f t="shared" si="6"/>
        <v>28</v>
      </c>
      <c r="Z32" s="371">
        <v>0</v>
      </c>
      <c r="AA32" s="371">
        <f>Y32+Z32</f>
        <v>28</v>
      </c>
    </row>
    <row r="33" spans="2:27" ht="12.75">
      <c r="B33" s="578"/>
      <c r="C33" s="579"/>
      <c r="D33" s="71" t="s">
        <v>434</v>
      </c>
      <c r="E33" s="9" t="s">
        <v>16</v>
      </c>
      <c r="F33" s="9" t="s">
        <v>20</v>
      </c>
      <c r="G33" s="9"/>
      <c r="H33" s="1"/>
      <c r="I33" s="1"/>
      <c r="J33" s="10">
        <v>4</v>
      </c>
      <c r="K33" s="10">
        <f>AA33</f>
        <v>28</v>
      </c>
      <c r="L33" s="451"/>
      <c r="M33" s="452"/>
      <c r="O33" s="60">
        <v>0</v>
      </c>
      <c r="P33" s="327">
        <f>O33*K33</f>
        <v>0</v>
      </c>
      <c r="R33" s="322">
        <v>5</v>
      </c>
      <c r="S33" s="322">
        <v>2</v>
      </c>
      <c r="T33" s="322"/>
      <c r="U33" s="322"/>
      <c r="V33" s="322"/>
      <c r="W33" s="322"/>
      <c r="X33" s="322">
        <f>SUM(R33:W33)</f>
        <v>7</v>
      </c>
      <c r="Y33" s="371">
        <f t="shared" si="6"/>
        <v>28</v>
      </c>
      <c r="Z33" s="371">
        <v>0</v>
      </c>
      <c r="AA33" s="371">
        <f t="shared" si="7"/>
        <v>28</v>
      </c>
    </row>
    <row r="34" spans="2:27" ht="12.75">
      <c r="B34" s="15" t="s">
        <v>170</v>
      </c>
      <c r="C34" s="95"/>
      <c r="D34" s="19"/>
      <c r="E34" s="19"/>
      <c r="F34" s="19"/>
      <c r="G34" s="19"/>
      <c r="H34" s="19"/>
      <c r="I34" s="19"/>
      <c r="J34" s="19"/>
      <c r="K34" s="17"/>
      <c r="L34" s="19"/>
      <c r="M34" s="20"/>
      <c r="R34" s="313"/>
      <c r="S34" s="313"/>
      <c r="T34" s="313"/>
      <c r="U34" s="313"/>
      <c r="V34" s="313"/>
      <c r="W34" s="313"/>
      <c r="X34" s="313"/>
      <c r="Y34" s="371">
        <f t="shared" si="6"/>
        <v>0</v>
      </c>
      <c r="Z34" s="371">
        <v>0</v>
      </c>
      <c r="AA34" s="371">
        <f t="shared" si="7"/>
        <v>0</v>
      </c>
    </row>
    <row r="35" spans="2:27" ht="12.75">
      <c r="B35" s="445" t="s">
        <v>171</v>
      </c>
      <c r="C35" s="446"/>
      <c r="D35" s="9" t="s">
        <v>23</v>
      </c>
      <c r="E35" s="9" t="s">
        <v>16</v>
      </c>
      <c r="F35" s="48" t="s">
        <v>21</v>
      </c>
      <c r="G35" s="14"/>
      <c r="H35" s="14"/>
      <c r="I35" s="14"/>
      <c r="J35" s="10">
        <v>4</v>
      </c>
      <c r="K35" s="10">
        <f>AA35</f>
        <v>68</v>
      </c>
      <c r="L35" s="423" t="s">
        <v>60</v>
      </c>
      <c r="M35" s="424"/>
      <c r="O35" s="60">
        <v>0</v>
      </c>
      <c r="P35" s="327">
        <f>O35*K35</f>
        <v>0</v>
      </c>
      <c r="R35" s="322">
        <v>10</v>
      </c>
      <c r="S35" s="322">
        <v>2</v>
      </c>
      <c r="T35" s="322">
        <v>5</v>
      </c>
      <c r="U35" s="322"/>
      <c r="V35" s="322"/>
      <c r="W35" s="322"/>
      <c r="X35" s="322">
        <f>SUM(R35:W35)</f>
        <v>17</v>
      </c>
      <c r="Y35" s="371">
        <f t="shared" si="6"/>
        <v>68</v>
      </c>
      <c r="Z35" s="371">
        <v>0</v>
      </c>
      <c r="AA35" s="371">
        <f>Y35+Z35</f>
        <v>68</v>
      </c>
    </row>
    <row r="36" spans="2:27" ht="25.5">
      <c r="B36" s="483"/>
      <c r="C36" s="484"/>
      <c r="D36" s="71" t="s">
        <v>24</v>
      </c>
      <c r="E36" s="9" t="s">
        <v>16</v>
      </c>
      <c r="F36" s="48" t="s">
        <v>21</v>
      </c>
      <c r="G36" s="14"/>
      <c r="H36" s="177" t="s">
        <v>880</v>
      </c>
      <c r="I36" s="14"/>
      <c r="J36" s="10">
        <v>6</v>
      </c>
      <c r="K36" s="10">
        <f>AA36</f>
        <v>90</v>
      </c>
      <c r="L36" s="423" t="s">
        <v>60</v>
      </c>
      <c r="M36" s="424"/>
      <c r="O36" s="60">
        <v>0</v>
      </c>
      <c r="P36" s="327">
        <f>O36*K36</f>
        <v>0</v>
      </c>
      <c r="R36" s="322">
        <v>5</v>
      </c>
      <c r="S36" s="322">
        <v>2</v>
      </c>
      <c r="T36" s="322">
        <v>5</v>
      </c>
      <c r="U36" s="322"/>
      <c r="V36" s="322">
        <v>3</v>
      </c>
      <c r="W36" s="322"/>
      <c r="X36" s="322">
        <f>SUM(R36:W36)</f>
        <v>15</v>
      </c>
      <c r="Y36" s="371">
        <f t="shared" si="6"/>
        <v>90</v>
      </c>
      <c r="Z36" s="371">
        <v>0</v>
      </c>
      <c r="AA36" s="371">
        <f t="shared" si="7"/>
        <v>90</v>
      </c>
    </row>
    <row r="38" spans="15:16" ht="12.75">
      <c r="O38" s="200">
        <f>SUM(O26:O37)</f>
        <v>1</v>
      </c>
      <c r="P38" s="332">
        <f>SUM(P26:P37)</f>
        <v>0</v>
      </c>
    </row>
  </sheetData>
  <sheetProtection/>
  <mergeCells count="86">
    <mergeCell ref="B13:C13"/>
    <mergeCell ref="D11:D12"/>
    <mergeCell ref="L15:M15"/>
    <mergeCell ref="B15:C15"/>
    <mergeCell ref="B16:C17"/>
    <mergeCell ref="E11:E12"/>
    <mergeCell ref="D16:D17"/>
    <mergeCell ref="B9:B12"/>
    <mergeCell ref="B14:C14"/>
    <mergeCell ref="O3:O4"/>
    <mergeCell ref="K28:K29"/>
    <mergeCell ref="J28:J29"/>
    <mergeCell ref="B27:M27"/>
    <mergeCell ref="B24:C24"/>
    <mergeCell ref="L11:M12"/>
    <mergeCell ref="L13:M13"/>
    <mergeCell ref="C11:C12"/>
    <mergeCell ref="E16:E17"/>
    <mergeCell ref="D9:D10"/>
    <mergeCell ref="B20:C20"/>
    <mergeCell ref="B31:C31"/>
    <mergeCell ref="B28:C29"/>
    <mergeCell ref="L36:M36"/>
    <mergeCell ref="L31:M31"/>
    <mergeCell ref="L28:M29"/>
    <mergeCell ref="L35:M35"/>
    <mergeCell ref="B35:C36"/>
    <mergeCell ref="L22:M22"/>
    <mergeCell ref="L24:M24"/>
    <mergeCell ref="B23:C23"/>
    <mergeCell ref="L23:M23"/>
    <mergeCell ref="E9:E10"/>
    <mergeCell ref="K3:K4"/>
    <mergeCell ref="L5:M5"/>
    <mergeCell ref="L8:M8"/>
    <mergeCell ref="L9:M10"/>
    <mergeCell ref="B18:C18"/>
    <mergeCell ref="J3:J4"/>
    <mergeCell ref="B19:C19"/>
    <mergeCell ref="B2:M2"/>
    <mergeCell ref="B3:C4"/>
    <mergeCell ref="B5:C5"/>
    <mergeCell ref="C9:C10"/>
    <mergeCell ref="R2:X2"/>
    <mergeCell ref="W3:W4"/>
    <mergeCell ref="R3:R4"/>
    <mergeCell ref="S3:S4"/>
    <mergeCell ref="B6:C6"/>
    <mergeCell ref="T3:T4"/>
    <mergeCell ref="X28:X29"/>
    <mergeCell ref="R28:R29"/>
    <mergeCell ref="S28:S29"/>
    <mergeCell ref="U28:U29"/>
    <mergeCell ref="T28:T29"/>
    <mergeCell ref="X3:X4"/>
    <mergeCell ref="U3:U4"/>
    <mergeCell ref="P3:P4"/>
    <mergeCell ref="V3:V4"/>
    <mergeCell ref="B22:C22"/>
    <mergeCell ref="L16:M17"/>
    <mergeCell ref="M18:M20"/>
    <mergeCell ref="D3:D4"/>
    <mergeCell ref="E3:E4"/>
    <mergeCell ref="F3:F4"/>
    <mergeCell ref="G3:G4"/>
    <mergeCell ref="L14:M14"/>
    <mergeCell ref="H3:I3"/>
    <mergeCell ref="L3:M4"/>
    <mergeCell ref="V28:V29"/>
    <mergeCell ref="W28:W29"/>
    <mergeCell ref="D28:D29"/>
    <mergeCell ref="E28:E29"/>
    <mergeCell ref="F28:F29"/>
    <mergeCell ref="G28:G29"/>
    <mergeCell ref="H28:I28"/>
    <mergeCell ref="L6:M6"/>
    <mergeCell ref="B32:C33"/>
    <mergeCell ref="L32:M33"/>
    <mergeCell ref="Y2:AA2"/>
    <mergeCell ref="Y3:Y4"/>
    <mergeCell ref="Z3:Z4"/>
    <mergeCell ref="AA3:AA4"/>
    <mergeCell ref="Y28:Y29"/>
    <mergeCell ref="Z28:Z29"/>
    <mergeCell ref="AA28:AA29"/>
    <mergeCell ref="O2:P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46"/>
  <sheetViews>
    <sheetView zoomScalePageLayoutView="0" workbookViewId="0" topLeftCell="A1">
      <selection activeCell="K5" sqref="K5"/>
    </sheetView>
  </sheetViews>
  <sheetFormatPr defaultColWidth="8.8515625" defaultRowHeight="12.75"/>
  <cols>
    <col min="1" max="1" width="1.28515625" style="236" customWidth="1"/>
    <col min="2" max="2" width="13.7109375" style="236" customWidth="1"/>
    <col min="3" max="3" width="14.421875" style="236" customWidth="1"/>
    <col min="4" max="4" width="14.8515625" style="236" customWidth="1"/>
    <col min="5" max="5" width="15.28125" style="236" customWidth="1"/>
    <col min="6" max="6" width="9.7109375" style="236" customWidth="1"/>
    <col min="7" max="7" width="10.00390625" style="236" customWidth="1"/>
    <col min="8" max="9" width="9.8515625" style="236" customWidth="1"/>
    <col min="10" max="10" width="8.8515625" style="236" customWidth="1"/>
    <col min="11" max="11" width="8.8515625" style="267" customWidth="1"/>
    <col min="12" max="12" width="6.421875" style="236" customWidth="1"/>
    <col min="13" max="13" width="7.421875" style="236" customWidth="1"/>
    <col min="14" max="14" width="3.00390625" style="236" customWidth="1"/>
    <col min="15" max="15" width="8.8515625" style="236" customWidth="1"/>
    <col min="16" max="16" width="8.8515625" style="267" customWidth="1"/>
    <col min="17" max="17" width="3.8515625" style="267" customWidth="1"/>
    <col min="18" max="18" width="8.28125" style="267" customWidth="1"/>
    <col min="19" max="19" width="8.00390625" style="267" customWidth="1"/>
    <col min="20" max="20" width="8.140625" style="267" customWidth="1"/>
    <col min="21" max="23" width="8.421875" style="267" customWidth="1"/>
    <col min="24" max="25" width="8.8515625" style="267" customWidth="1"/>
    <col min="26" max="16384" width="8.8515625" style="236" customWidth="1"/>
  </cols>
  <sheetData>
    <row r="1" ht="8.25" customHeight="1"/>
    <row r="2" spans="2:27" ht="15.75">
      <c r="B2" s="413" t="s">
        <v>955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65" t="s">
        <v>1104</v>
      </c>
      <c r="I3" s="409"/>
      <c r="J3" s="432" t="s">
        <v>40</v>
      </c>
      <c r="K3" s="466" t="s">
        <v>45</v>
      </c>
      <c r="L3" s="468" t="s">
        <v>41</v>
      </c>
      <c r="M3" s="469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79" t="s">
        <v>1102</v>
      </c>
      <c r="I4" s="279" t="s">
        <v>1103</v>
      </c>
      <c r="J4" s="433"/>
      <c r="K4" s="467"/>
      <c r="L4" s="470"/>
      <c r="M4" s="471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238" t="s">
        <v>128</v>
      </c>
      <c r="E5" s="238"/>
      <c r="F5" s="238"/>
      <c r="G5" s="238"/>
      <c r="H5" s="238"/>
      <c r="I5" s="238"/>
      <c r="J5" s="56">
        <v>1</v>
      </c>
      <c r="K5" s="10">
        <f>AA5</f>
        <v>0</v>
      </c>
      <c r="L5" s="423">
        <v>1</v>
      </c>
      <c r="M5" s="424"/>
      <c r="O5" s="240">
        <v>1</v>
      </c>
      <c r="P5" s="302">
        <f>O5*K5</f>
        <v>0</v>
      </c>
      <c r="R5" s="304">
        <v>0</v>
      </c>
      <c r="S5" s="305"/>
      <c r="T5" s="305"/>
      <c r="U5" s="305"/>
      <c r="V5" s="305"/>
      <c r="W5" s="305"/>
      <c r="X5" s="306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238" t="s">
        <v>128</v>
      </c>
      <c r="E6" s="238"/>
      <c r="F6" s="238"/>
      <c r="G6" s="238"/>
      <c r="H6" s="238"/>
      <c r="I6" s="238"/>
      <c r="J6" s="56">
        <v>1</v>
      </c>
      <c r="K6" s="10">
        <f>AA6</f>
        <v>20</v>
      </c>
      <c r="L6" s="425" t="s">
        <v>42</v>
      </c>
      <c r="M6" s="424"/>
      <c r="O6" s="240">
        <v>0</v>
      </c>
      <c r="P6" s="302">
        <f>O6*K6</f>
        <v>0</v>
      </c>
      <c r="R6" s="304">
        <v>20</v>
      </c>
      <c r="S6" s="305"/>
      <c r="T6" s="305"/>
      <c r="U6" s="305"/>
      <c r="V6" s="305"/>
      <c r="W6" s="305"/>
      <c r="X6" s="306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242" t="s">
        <v>129</v>
      </c>
      <c r="C7" s="243"/>
      <c r="D7" s="244"/>
      <c r="E7" s="244"/>
      <c r="F7" s="244"/>
      <c r="G7" s="244"/>
      <c r="H7" s="244"/>
      <c r="I7" s="244"/>
      <c r="J7" s="245"/>
      <c r="K7" s="245"/>
      <c r="L7" s="245"/>
      <c r="M7" s="262"/>
      <c r="R7" s="307"/>
      <c r="S7" s="308"/>
      <c r="T7" s="308"/>
      <c r="U7" s="308"/>
      <c r="V7" s="308"/>
      <c r="W7" s="308"/>
      <c r="X7" s="309"/>
      <c r="Y7" s="367"/>
      <c r="Z7" s="367"/>
      <c r="AA7" s="367"/>
    </row>
    <row r="8" spans="2:27" ht="12" customHeight="1">
      <c r="B8" s="445" t="s">
        <v>28</v>
      </c>
      <c r="C8" s="446"/>
      <c r="D8" s="436" t="s">
        <v>137</v>
      </c>
      <c r="E8" s="436" t="s">
        <v>17</v>
      </c>
      <c r="F8" s="248" t="s">
        <v>21</v>
      </c>
      <c r="G8" s="241"/>
      <c r="H8" s="241"/>
      <c r="I8" s="241"/>
      <c r="J8" s="53">
        <v>4</v>
      </c>
      <c r="K8" s="10">
        <f aca="true" t="shared" si="0" ref="K8:K30">AA8</f>
        <v>80</v>
      </c>
      <c r="L8" s="474" t="s">
        <v>81</v>
      </c>
      <c r="M8" s="475"/>
      <c r="O8" s="241">
        <v>0</v>
      </c>
      <c r="P8" s="302">
        <f aca="true" t="shared" si="1" ref="P8:P30">O8*K8</f>
        <v>0</v>
      </c>
      <c r="R8" s="314">
        <v>10</v>
      </c>
      <c r="S8" s="314">
        <v>5</v>
      </c>
      <c r="T8" s="314">
        <v>5</v>
      </c>
      <c r="U8" s="314"/>
      <c r="V8" s="314"/>
      <c r="W8" s="314"/>
      <c r="X8" s="314">
        <f aca="true" t="shared" si="2" ref="X8:X30">SUM(R8:W8)</f>
        <v>20</v>
      </c>
      <c r="Y8" s="366">
        <f aca="true" t="shared" si="3" ref="Y8:Y30">X8*J8</f>
        <v>80</v>
      </c>
      <c r="Z8" s="366">
        <v>0</v>
      </c>
      <c r="AA8" s="366">
        <f aca="true" t="shared" si="4" ref="AA8:AA30">Y8+Z8</f>
        <v>80</v>
      </c>
    </row>
    <row r="9" spans="2:27" ht="12.75">
      <c r="B9" s="458"/>
      <c r="C9" s="459"/>
      <c r="D9" s="437"/>
      <c r="E9" s="480"/>
      <c r="F9" s="248" t="s">
        <v>20</v>
      </c>
      <c r="G9" s="241"/>
      <c r="H9" s="241"/>
      <c r="I9" s="241"/>
      <c r="J9" s="53">
        <v>4</v>
      </c>
      <c r="K9" s="10">
        <f t="shared" si="0"/>
        <v>60</v>
      </c>
      <c r="L9" s="476"/>
      <c r="M9" s="477"/>
      <c r="O9" s="241">
        <v>0</v>
      </c>
      <c r="P9" s="302">
        <f t="shared" si="1"/>
        <v>0</v>
      </c>
      <c r="R9" s="314">
        <v>10</v>
      </c>
      <c r="S9" s="314">
        <v>5</v>
      </c>
      <c r="T9" s="314"/>
      <c r="U9" s="314"/>
      <c r="V9" s="314"/>
      <c r="W9" s="314"/>
      <c r="X9" s="314">
        <f t="shared" si="2"/>
        <v>15</v>
      </c>
      <c r="Y9" s="366">
        <f t="shared" si="3"/>
        <v>60</v>
      </c>
      <c r="Z9" s="366">
        <v>0</v>
      </c>
      <c r="AA9" s="366">
        <f t="shared" si="4"/>
        <v>60</v>
      </c>
    </row>
    <row r="10" spans="2:27" ht="12.75">
      <c r="B10" s="458"/>
      <c r="C10" s="459"/>
      <c r="D10" s="437"/>
      <c r="E10" s="436" t="s">
        <v>16</v>
      </c>
      <c r="F10" s="248" t="s">
        <v>21</v>
      </c>
      <c r="G10" s="241"/>
      <c r="H10" s="241"/>
      <c r="I10" s="241"/>
      <c r="J10" s="53">
        <v>4</v>
      </c>
      <c r="K10" s="10">
        <f t="shared" si="0"/>
        <v>68</v>
      </c>
      <c r="L10" s="476"/>
      <c r="M10" s="477"/>
      <c r="O10" s="241">
        <v>0</v>
      </c>
      <c r="P10" s="302">
        <f t="shared" si="1"/>
        <v>0</v>
      </c>
      <c r="R10" s="314">
        <v>10</v>
      </c>
      <c r="S10" s="314">
        <v>2</v>
      </c>
      <c r="T10" s="314">
        <v>5</v>
      </c>
      <c r="U10" s="314"/>
      <c r="V10" s="314"/>
      <c r="W10" s="314"/>
      <c r="X10" s="314">
        <f t="shared" si="2"/>
        <v>17</v>
      </c>
      <c r="Y10" s="366">
        <f t="shared" si="3"/>
        <v>68</v>
      </c>
      <c r="Z10" s="366">
        <v>0</v>
      </c>
      <c r="AA10" s="366">
        <f t="shared" si="4"/>
        <v>68</v>
      </c>
    </row>
    <row r="11" spans="2:27" ht="12.75">
      <c r="B11" s="483"/>
      <c r="C11" s="484"/>
      <c r="D11" s="480"/>
      <c r="E11" s="480"/>
      <c r="F11" s="248" t="s">
        <v>20</v>
      </c>
      <c r="G11" s="241"/>
      <c r="H11" s="241"/>
      <c r="I11" s="241"/>
      <c r="J11" s="53">
        <v>4</v>
      </c>
      <c r="K11" s="10">
        <f t="shared" si="0"/>
        <v>48</v>
      </c>
      <c r="L11" s="478"/>
      <c r="M11" s="479"/>
      <c r="O11" s="241">
        <v>0</v>
      </c>
      <c r="P11" s="302">
        <f t="shared" si="1"/>
        <v>0</v>
      </c>
      <c r="R11" s="314">
        <v>10</v>
      </c>
      <c r="S11" s="314">
        <v>2</v>
      </c>
      <c r="T11" s="314"/>
      <c r="U11" s="314"/>
      <c r="V11" s="314"/>
      <c r="W11" s="314"/>
      <c r="X11" s="314">
        <f t="shared" si="2"/>
        <v>12</v>
      </c>
      <c r="Y11" s="366">
        <f t="shared" si="3"/>
        <v>48</v>
      </c>
      <c r="Z11" s="366">
        <v>0</v>
      </c>
      <c r="AA11" s="366">
        <f t="shared" si="4"/>
        <v>48</v>
      </c>
    </row>
    <row r="12" spans="2:27" ht="12.75">
      <c r="B12" s="481" t="s">
        <v>841</v>
      </c>
      <c r="C12" s="482"/>
      <c r="D12" s="53" t="s">
        <v>23</v>
      </c>
      <c r="E12" s="53" t="s">
        <v>17</v>
      </c>
      <c r="F12" s="249" t="s">
        <v>20</v>
      </c>
      <c r="G12" s="249"/>
      <c r="H12" s="249"/>
      <c r="I12" s="249"/>
      <c r="J12" s="53">
        <v>4</v>
      </c>
      <c r="K12" s="10">
        <f t="shared" si="0"/>
        <v>60</v>
      </c>
      <c r="L12" s="447" t="s">
        <v>877</v>
      </c>
      <c r="M12" s="448"/>
      <c r="O12" s="241">
        <v>0</v>
      </c>
      <c r="P12" s="302">
        <f t="shared" si="1"/>
        <v>0</v>
      </c>
      <c r="R12" s="314">
        <v>10</v>
      </c>
      <c r="S12" s="314">
        <v>5</v>
      </c>
      <c r="T12" s="314"/>
      <c r="U12" s="314"/>
      <c r="V12" s="314"/>
      <c r="W12" s="314"/>
      <c r="X12" s="314">
        <f t="shared" si="2"/>
        <v>15</v>
      </c>
      <c r="Y12" s="366">
        <f t="shared" si="3"/>
        <v>60</v>
      </c>
      <c r="Z12" s="366">
        <v>0</v>
      </c>
      <c r="AA12" s="366">
        <f t="shared" si="4"/>
        <v>60</v>
      </c>
    </row>
    <row r="13" spans="2:27" ht="12.75">
      <c r="B13" s="488" t="s">
        <v>844</v>
      </c>
      <c r="C13" s="488"/>
      <c r="D13" s="436" t="s">
        <v>23</v>
      </c>
      <c r="E13" s="436" t="s">
        <v>16</v>
      </c>
      <c r="F13" s="248" t="s">
        <v>20</v>
      </c>
      <c r="G13" s="241"/>
      <c r="H13" s="241"/>
      <c r="I13" s="241"/>
      <c r="J13" s="53">
        <v>4</v>
      </c>
      <c r="K13" s="10">
        <f t="shared" si="0"/>
        <v>48</v>
      </c>
      <c r="L13" s="447" t="s">
        <v>878</v>
      </c>
      <c r="M13" s="448"/>
      <c r="O13" s="241">
        <v>0</v>
      </c>
      <c r="P13" s="302">
        <f t="shared" si="1"/>
        <v>0</v>
      </c>
      <c r="R13" s="314">
        <v>10</v>
      </c>
      <c r="S13" s="314">
        <v>2</v>
      </c>
      <c r="T13" s="314"/>
      <c r="U13" s="314"/>
      <c r="V13" s="314"/>
      <c r="W13" s="314"/>
      <c r="X13" s="314">
        <f t="shared" si="2"/>
        <v>12</v>
      </c>
      <c r="Y13" s="366">
        <f t="shared" si="3"/>
        <v>48</v>
      </c>
      <c r="Z13" s="366">
        <v>0</v>
      </c>
      <c r="AA13" s="366">
        <f t="shared" si="4"/>
        <v>48</v>
      </c>
    </row>
    <row r="14" spans="2:27" ht="12.75">
      <c r="B14" s="489"/>
      <c r="C14" s="490"/>
      <c r="D14" s="437"/>
      <c r="E14" s="437"/>
      <c r="F14" s="248" t="s">
        <v>19</v>
      </c>
      <c r="G14" s="241"/>
      <c r="H14" s="241"/>
      <c r="I14" s="241"/>
      <c r="J14" s="53">
        <v>4</v>
      </c>
      <c r="K14" s="10">
        <f t="shared" si="0"/>
        <v>40</v>
      </c>
      <c r="L14" s="491"/>
      <c r="M14" s="492"/>
      <c r="O14" s="241">
        <v>0</v>
      </c>
      <c r="P14" s="302">
        <f t="shared" si="1"/>
        <v>0</v>
      </c>
      <c r="R14" s="314">
        <v>10</v>
      </c>
      <c r="S14" s="314">
        <v>2</v>
      </c>
      <c r="T14" s="314">
        <v>-2</v>
      </c>
      <c r="U14" s="314"/>
      <c r="V14" s="314"/>
      <c r="W14" s="314"/>
      <c r="X14" s="314">
        <f t="shared" si="2"/>
        <v>10</v>
      </c>
      <c r="Y14" s="366">
        <f t="shared" si="3"/>
        <v>40</v>
      </c>
      <c r="Z14" s="366">
        <v>0</v>
      </c>
      <c r="AA14" s="366">
        <f t="shared" si="4"/>
        <v>40</v>
      </c>
    </row>
    <row r="15" spans="2:27" ht="12.75" customHeight="1">
      <c r="B15" s="489"/>
      <c r="C15" s="486" t="s">
        <v>879</v>
      </c>
      <c r="D15" s="437"/>
      <c r="E15" s="437"/>
      <c r="F15" s="248" t="s">
        <v>20</v>
      </c>
      <c r="G15" s="241"/>
      <c r="H15" s="241"/>
      <c r="I15" s="241"/>
      <c r="J15" s="53">
        <v>4</v>
      </c>
      <c r="K15" s="10">
        <f t="shared" si="0"/>
        <v>48</v>
      </c>
      <c r="L15" s="491"/>
      <c r="M15" s="492"/>
      <c r="O15" s="241">
        <v>0</v>
      </c>
      <c r="P15" s="302">
        <f t="shared" si="1"/>
        <v>0</v>
      </c>
      <c r="R15" s="314">
        <v>10</v>
      </c>
      <c r="S15" s="314">
        <v>2</v>
      </c>
      <c r="T15" s="314"/>
      <c r="U15" s="314"/>
      <c r="V15" s="314"/>
      <c r="W15" s="314"/>
      <c r="X15" s="314">
        <f t="shared" si="2"/>
        <v>12</v>
      </c>
      <c r="Y15" s="366">
        <f t="shared" si="3"/>
        <v>48</v>
      </c>
      <c r="Z15" s="366">
        <v>0</v>
      </c>
      <c r="AA15" s="366">
        <f t="shared" si="4"/>
        <v>48</v>
      </c>
    </row>
    <row r="16" spans="2:27" ht="12.75">
      <c r="B16" s="490"/>
      <c r="C16" s="487"/>
      <c r="D16" s="480"/>
      <c r="E16" s="480"/>
      <c r="F16" s="248" t="s">
        <v>19</v>
      </c>
      <c r="G16" s="241"/>
      <c r="H16" s="241"/>
      <c r="I16" s="241"/>
      <c r="J16" s="53">
        <v>4</v>
      </c>
      <c r="K16" s="10">
        <f t="shared" si="0"/>
        <v>40</v>
      </c>
      <c r="L16" s="493"/>
      <c r="M16" s="494"/>
      <c r="O16" s="241">
        <v>0</v>
      </c>
      <c r="P16" s="302">
        <f t="shared" si="1"/>
        <v>0</v>
      </c>
      <c r="R16" s="314">
        <v>10</v>
      </c>
      <c r="S16" s="314">
        <v>2</v>
      </c>
      <c r="T16" s="314">
        <v>-2</v>
      </c>
      <c r="U16" s="314"/>
      <c r="V16" s="314"/>
      <c r="W16" s="314"/>
      <c r="X16" s="314">
        <f t="shared" si="2"/>
        <v>10</v>
      </c>
      <c r="Y16" s="366">
        <f t="shared" si="3"/>
        <v>40</v>
      </c>
      <c r="Z16" s="366">
        <v>0</v>
      </c>
      <c r="AA16" s="366">
        <f t="shared" si="4"/>
        <v>40</v>
      </c>
    </row>
    <row r="17" spans="2:27" ht="12.75">
      <c r="B17" s="488" t="s">
        <v>846</v>
      </c>
      <c r="C17" s="488"/>
      <c r="D17" s="436" t="s">
        <v>23</v>
      </c>
      <c r="E17" s="436" t="s">
        <v>17</v>
      </c>
      <c r="F17" s="248" t="s">
        <v>20</v>
      </c>
      <c r="G17" s="241"/>
      <c r="H17" s="241"/>
      <c r="I17" s="241"/>
      <c r="J17" s="53">
        <v>4</v>
      </c>
      <c r="K17" s="10">
        <f t="shared" si="0"/>
        <v>60</v>
      </c>
      <c r="L17" s="485" t="s">
        <v>78</v>
      </c>
      <c r="M17" s="485" t="s">
        <v>881</v>
      </c>
      <c r="O17" s="241">
        <v>0</v>
      </c>
      <c r="P17" s="302">
        <f t="shared" si="1"/>
        <v>0</v>
      </c>
      <c r="R17" s="314">
        <v>10</v>
      </c>
      <c r="S17" s="314">
        <v>5</v>
      </c>
      <c r="T17" s="314"/>
      <c r="U17" s="314"/>
      <c r="V17" s="314"/>
      <c r="W17" s="314"/>
      <c r="X17" s="314">
        <f t="shared" si="2"/>
        <v>15</v>
      </c>
      <c r="Y17" s="366">
        <f t="shared" si="3"/>
        <v>60</v>
      </c>
      <c r="Z17" s="366">
        <v>0</v>
      </c>
      <c r="AA17" s="366">
        <f t="shared" si="4"/>
        <v>60</v>
      </c>
    </row>
    <row r="18" spans="2:27" ht="12.75">
      <c r="B18" s="489"/>
      <c r="C18" s="490"/>
      <c r="D18" s="437"/>
      <c r="E18" s="437"/>
      <c r="F18" s="248" t="s">
        <v>19</v>
      </c>
      <c r="G18" s="241"/>
      <c r="H18" s="241"/>
      <c r="I18" s="241"/>
      <c r="J18" s="53">
        <v>4</v>
      </c>
      <c r="K18" s="10">
        <f t="shared" si="0"/>
        <v>52</v>
      </c>
      <c r="L18" s="485"/>
      <c r="M18" s="485"/>
      <c r="O18" s="241">
        <v>0</v>
      </c>
      <c r="P18" s="302">
        <f t="shared" si="1"/>
        <v>0</v>
      </c>
      <c r="R18" s="314">
        <v>10</v>
      </c>
      <c r="S18" s="314">
        <v>5</v>
      </c>
      <c r="T18" s="314">
        <v>-2</v>
      </c>
      <c r="U18" s="314"/>
      <c r="V18" s="314"/>
      <c r="W18" s="314"/>
      <c r="X18" s="314">
        <f t="shared" si="2"/>
        <v>13</v>
      </c>
      <c r="Y18" s="366">
        <f t="shared" si="3"/>
        <v>52</v>
      </c>
      <c r="Z18" s="366">
        <v>0</v>
      </c>
      <c r="AA18" s="366">
        <f t="shared" si="4"/>
        <v>52</v>
      </c>
    </row>
    <row r="19" spans="2:27" ht="12.75" customHeight="1">
      <c r="B19" s="489"/>
      <c r="C19" s="486" t="s">
        <v>882</v>
      </c>
      <c r="D19" s="437"/>
      <c r="E19" s="437"/>
      <c r="F19" s="248" t="s">
        <v>20</v>
      </c>
      <c r="G19" s="241"/>
      <c r="H19" s="241"/>
      <c r="I19" s="241"/>
      <c r="J19" s="53">
        <v>4</v>
      </c>
      <c r="K19" s="10">
        <f t="shared" si="0"/>
        <v>60</v>
      </c>
      <c r="L19" s="485"/>
      <c r="M19" s="485"/>
      <c r="O19" s="241">
        <v>0</v>
      </c>
      <c r="P19" s="302">
        <f t="shared" si="1"/>
        <v>0</v>
      </c>
      <c r="R19" s="314">
        <v>10</v>
      </c>
      <c r="S19" s="314">
        <v>5</v>
      </c>
      <c r="T19" s="314"/>
      <c r="U19" s="314"/>
      <c r="V19" s="314"/>
      <c r="W19" s="314"/>
      <c r="X19" s="314">
        <f t="shared" si="2"/>
        <v>15</v>
      </c>
      <c r="Y19" s="366">
        <f t="shared" si="3"/>
        <v>60</v>
      </c>
      <c r="Z19" s="366">
        <v>0</v>
      </c>
      <c r="AA19" s="366">
        <f t="shared" si="4"/>
        <v>60</v>
      </c>
    </row>
    <row r="20" spans="2:27" ht="12.75">
      <c r="B20" s="489"/>
      <c r="C20" s="487"/>
      <c r="D20" s="437"/>
      <c r="E20" s="480"/>
      <c r="F20" s="248" t="s">
        <v>19</v>
      </c>
      <c r="G20" s="241"/>
      <c r="H20" s="241"/>
      <c r="I20" s="241"/>
      <c r="J20" s="53">
        <v>4</v>
      </c>
      <c r="K20" s="10">
        <f t="shared" si="0"/>
        <v>52</v>
      </c>
      <c r="L20" s="485"/>
      <c r="M20" s="485"/>
      <c r="O20" s="241">
        <v>0</v>
      </c>
      <c r="P20" s="302">
        <f t="shared" si="1"/>
        <v>0</v>
      </c>
      <c r="R20" s="314">
        <v>10</v>
      </c>
      <c r="S20" s="314">
        <v>5</v>
      </c>
      <c r="T20" s="314">
        <v>-2</v>
      </c>
      <c r="U20" s="314"/>
      <c r="V20" s="314"/>
      <c r="W20" s="314"/>
      <c r="X20" s="314">
        <f t="shared" si="2"/>
        <v>13</v>
      </c>
      <c r="Y20" s="366">
        <f t="shared" si="3"/>
        <v>52</v>
      </c>
      <c r="Z20" s="366">
        <v>0</v>
      </c>
      <c r="AA20" s="366">
        <f t="shared" si="4"/>
        <v>52</v>
      </c>
    </row>
    <row r="21" spans="2:27" ht="12.75">
      <c r="B21" s="489"/>
      <c r="C21" s="488"/>
      <c r="D21" s="437"/>
      <c r="E21" s="436" t="s">
        <v>16</v>
      </c>
      <c r="F21" s="248" t="s">
        <v>20</v>
      </c>
      <c r="G21" s="241"/>
      <c r="H21" s="241"/>
      <c r="I21" s="241"/>
      <c r="J21" s="53">
        <v>4</v>
      </c>
      <c r="K21" s="10">
        <f t="shared" si="0"/>
        <v>48</v>
      </c>
      <c r="L21" s="485" t="s">
        <v>883</v>
      </c>
      <c r="M21" s="485"/>
      <c r="O21" s="241">
        <v>0</v>
      </c>
      <c r="P21" s="302">
        <f>O21*K21</f>
        <v>0</v>
      </c>
      <c r="R21" s="314">
        <v>10</v>
      </c>
      <c r="S21" s="314">
        <v>2</v>
      </c>
      <c r="T21" s="314"/>
      <c r="U21" s="314"/>
      <c r="V21" s="314"/>
      <c r="W21" s="314"/>
      <c r="X21" s="314">
        <f t="shared" si="2"/>
        <v>12</v>
      </c>
      <c r="Y21" s="366">
        <f t="shared" si="3"/>
        <v>48</v>
      </c>
      <c r="Z21" s="366">
        <v>0</v>
      </c>
      <c r="AA21" s="366">
        <f t="shared" si="4"/>
        <v>48</v>
      </c>
    </row>
    <row r="22" spans="2:27" ht="12.75">
      <c r="B22" s="489"/>
      <c r="C22" s="490"/>
      <c r="D22" s="437"/>
      <c r="E22" s="437"/>
      <c r="F22" s="248" t="s">
        <v>19</v>
      </c>
      <c r="G22" s="241"/>
      <c r="H22" s="241"/>
      <c r="I22" s="241"/>
      <c r="J22" s="53">
        <v>4</v>
      </c>
      <c r="K22" s="10">
        <f t="shared" si="0"/>
        <v>40</v>
      </c>
      <c r="L22" s="485"/>
      <c r="M22" s="485"/>
      <c r="O22" s="241">
        <v>0</v>
      </c>
      <c r="P22" s="302">
        <f>O22*K22</f>
        <v>0</v>
      </c>
      <c r="R22" s="314">
        <v>10</v>
      </c>
      <c r="S22" s="314">
        <v>2</v>
      </c>
      <c r="T22" s="314">
        <v>-2</v>
      </c>
      <c r="U22" s="314"/>
      <c r="V22" s="314"/>
      <c r="W22" s="314"/>
      <c r="X22" s="314">
        <f t="shared" si="2"/>
        <v>10</v>
      </c>
      <c r="Y22" s="366">
        <f t="shared" si="3"/>
        <v>40</v>
      </c>
      <c r="Z22" s="366">
        <v>0</v>
      </c>
      <c r="AA22" s="366">
        <f t="shared" si="4"/>
        <v>40</v>
      </c>
    </row>
    <row r="23" spans="2:27" ht="12.75" customHeight="1">
      <c r="B23" s="489"/>
      <c r="C23" s="486" t="s">
        <v>882</v>
      </c>
      <c r="D23" s="437"/>
      <c r="E23" s="437"/>
      <c r="F23" s="248" t="s">
        <v>20</v>
      </c>
      <c r="G23" s="241"/>
      <c r="H23" s="241"/>
      <c r="I23" s="241"/>
      <c r="J23" s="53">
        <v>4</v>
      </c>
      <c r="K23" s="10">
        <f t="shared" si="0"/>
        <v>48</v>
      </c>
      <c r="L23" s="485"/>
      <c r="M23" s="485"/>
      <c r="O23" s="241">
        <v>0</v>
      </c>
      <c r="P23" s="302">
        <f t="shared" si="1"/>
        <v>0</v>
      </c>
      <c r="R23" s="314">
        <v>10</v>
      </c>
      <c r="S23" s="314">
        <v>2</v>
      </c>
      <c r="T23" s="314"/>
      <c r="U23" s="314"/>
      <c r="V23" s="314"/>
      <c r="W23" s="314"/>
      <c r="X23" s="314">
        <f t="shared" si="2"/>
        <v>12</v>
      </c>
      <c r="Y23" s="366">
        <f t="shared" si="3"/>
        <v>48</v>
      </c>
      <c r="Z23" s="366">
        <v>0</v>
      </c>
      <c r="AA23" s="366">
        <f t="shared" si="4"/>
        <v>48</v>
      </c>
    </row>
    <row r="24" spans="2:27" ht="12.75">
      <c r="B24" s="490"/>
      <c r="C24" s="487"/>
      <c r="D24" s="480"/>
      <c r="E24" s="480"/>
      <c r="F24" s="248" t="s">
        <v>19</v>
      </c>
      <c r="G24" s="241"/>
      <c r="H24" s="241"/>
      <c r="I24" s="241"/>
      <c r="J24" s="53">
        <v>4</v>
      </c>
      <c r="K24" s="10">
        <f t="shared" si="0"/>
        <v>40</v>
      </c>
      <c r="L24" s="485"/>
      <c r="M24" s="485"/>
      <c r="O24" s="241">
        <v>0</v>
      </c>
      <c r="P24" s="302">
        <f t="shared" si="1"/>
        <v>0</v>
      </c>
      <c r="R24" s="314">
        <v>10</v>
      </c>
      <c r="S24" s="314">
        <v>2</v>
      </c>
      <c r="T24" s="314">
        <v>-2</v>
      </c>
      <c r="U24" s="314"/>
      <c r="V24" s="314"/>
      <c r="W24" s="314"/>
      <c r="X24" s="314">
        <f t="shared" si="2"/>
        <v>10</v>
      </c>
      <c r="Y24" s="366">
        <f t="shared" si="3"/>
        <v>40</v>
      </c>
      <c r="Z24" s="366">
        <v>0</v>
      </c>
      <c r="AA24" s="366">
        <f t="shared" si="4"/>
        <v>40</v>
      </c>
    </row>
    <row r="25" spans="2:27" ht="12.75">
      <c r="B25" s="445" t="s">
        <v>849</v>
      </c>
      <c r="C25" s="446"/>
      <c r="D25" s="498" t="s">
        <v>44</v>
      </c>
      <c r="E25" s="436" t="s">
        <v>49</v>
      </c>
      <c r="F25" s="248" t="s">
        <v>20</v>
      </c>
      <c r="G25" s="248" t="s">
        <v>63</v>
      </c>
      <c r="H25" s="241"/>
      <c r="I25" s="60"/>
      <c r="J25" s="53">
        <v>4</v>
      </c>
      <c r="K25" s="10">
        <f t="shared" si="0"/>
        <v>32</v>
      </c>
      <c r="L25" s="485" t="s">
        <v>42</v>
      </c>
      <c r="M25" s="485" t="s">
        <v>155</v>
      </c>
      <c r="O25" s="241">
        <v>0</v>
      </c>
      <c r="P25" s="302">
        <f t="shared" si="1"/>
        <v>0</v>
      </c>
      <c r="R25" s="314">
        <v>5</v>
      </c>
      <c r="S25" s="314"/>
      <c r="T25" s="314"/>
      <c r="U25" s="314">
        <v>3</v>
      </c>
      <c r="V25" s="314"/>
      <c r="W25" s="314"/>
      <c r="X25" s="314">
        <f t="shared" si="2"/>
        <v>8</v>
      </c>
      <c r="Y25" s="366">
        <f t="shared" si="3"/>
        <v>32</v>
      </c>
      <c r="Z25" s="366">
        <v>0</v>
      </c>
      <c r="AA25" s="366">
        <f t="shared" si="4"/>
        <v>32</v>
      </c>
    </row>
    <row r="26" spans="2:27" ht="12.75">
      <c r="B26" s="458"/>
      <c r="C26" s="459"/>
      <c r="D26" s="437"/>
      <c r="E26" s="437"/>
      <c r="F26" s="248" t="s">
        <v>19</v>
      </c>
      <c r="G26" s="248" t="s">
        <v>63</v>
      </c>
      <c r="H26" s="241"/>
      <c r="I26" s="60"/>
      <c r="J26" s="53">
        <v>4</v>
      </c>
      <c r="K26" s="10">
        <f t="shared" si="0"/>
        <v>24</v>
      </c>
      <c r="L26" s="485"/>
      <c r="M26" s="485"/>
      <c r="O26" s="241">
        <v>0</v>
      </c>
      <c r="P26" s="302">
        <f t="shared" si="1"/>
        <v>0</v>
      </c>
      <c r="R26" s="314">
        <v>5</v>
      </c>
      <c r="S26" s="314"/>
      <c r="T26" s="314">
        <v>-2</v>
      </c>
      <c r="U26" s="314">
        <v>3</v>
      </c>
      <c r="V26" s="314"/>
      <c r="W26" s="314"/>
      <c r="X26" s="314">
        <f t="shared" si="2"/>
        <v>6</v>
      </c>
      <c r="Y26" s="366">
        <f t="shared" si="3"/>
        <v>24</v>
      </c>
      <c r="Z26" s="366">
        <v>0</v>
      </c>
      <c r="AA26" s="366">
        <f t="shared" si="4"/>
        <v>24</v>
      </c>
    </row>
    <row r="27" spans="2:27" ht="12.75">
      <c r="B27" s="458"/>
      <c r="C27" s="459"/>
      <c r="D27" s="437"/>
      <c r="E27" s="437"/>
      <c r="F27" s="248" t="s">
        <v>20</v>
      </c>
      <c r="G27" s="248" t="s">
        <v>65</v>
      </c>
      <c r="H27" s="241"/>
      <c r="I27" s="60"/>
      <c r="J27" s="53">
        <v>4</v>
      </c>
      <c r="K27" s="10">
        <f t="shared" si="0"/>
        <v>32</v>
      </c>
      <c r="L27" s="485" t="s">
        <v>884</v>
      </c>
      <c r="M27" s="485"/>
      <c r="O27" s="241">
        <v>0</v>
      </c>
      <c r="P27" s="302">
        <f>O27*K27</f>
        <v>0</v>
      </c>
      <c r="R27" s="314">
        <v>5</v>
      </c>
      <c r="S27" s="314"/>
      <c r="T27" s="314"/>
      <c r="U27" s="314">
        <v>3</v>
      </c>
      <c r="V27" s="314"/>
      <c r="W27" s="314"/>
      <c r="X27" s="314">
        <f t="shared" si="2"/>
        <v>8</v>
      </c>
      <c r="Y27" s="366">
        <f t="shared" si="3"/>
        <v>32</v>
      </c>
      <c r="Z27" s="366">
        <v>0</v>
      </c>
      <c r="AA27" s="366">
        <f t="shared" si="4"/>
        <v>32</v>
      </c>
    </row>
    <row r="28" spans="2:27" ht="12.75">
      <c r="B28" s="458"/>
      <c r="C28" s="459"/>
      <c r="D28" s="437"/>
      <c r="E28" s="437"/>
      <c r="F28" s="248" t="s">
        <v>19</v>
      </c>
      <c r="G28" s="248" t="s">
        <v>65</v>
      </c>
      <c r="H28" s="241"/>
      <c r="I28" s="60"/>
      <c r="J28" s="53">
        <v>4</v>
      </c>
      <c r="K28" s="10">
        <f t="shared" si="0"/>
        <v>24</v>
      </c>
      <c r="L28" s="485"/>
      <c r="M28" s="485"/>
      <c r="O28" s="241">
        <v>0</v>
      </c>
      <c r="P28" s="302">
        <f t="shared" si="1"/>
        <v>0</v>
      </c>
      <c r="R28" s="314">
        <v>5</v>
      </c>
      <c r="S28" s="314"/>
      <c r="T28" s="314">
        <v>-2</v>
      </c>
      <c r="U28" s="314">
        <v>3</v>
      </c>
      <c r="V28" s="314"/>
      <c r="W28" s="314"/>
      <c r="X28" s="314">
        <f t="shared" si="2"/>
        <v>6</v>
      </c>
      <c r="Y28" s="366">
        <f t="shared" si="3"/>
        <v>24</v>
      </c>
      <c r="Z28" s="366">
        <v>0</v>
      </c>
      <c r="AA28" s="366">
        <f t="shared" si="4"/>
        <v>24</v>
      </c>
    </row>
    <row r="29" spans="2:27" ht="12.75">
      <c r="B29" s="458"/>
      <c r="C29" s="459"/>
      <c r="D29" s="437"/>
      <c r="E29" s="437"/>
      <c r="F29" s="248" t="s">
        <v>20</v>
      </c>
      <c r="G29" s="248" t="s">
        <v>173</v>
      </c>
      <c r="H29" s="241"/>
      <c r="I29" s="60"/>
      <c r="J29" s="53">
        <v>4</v>
      </c>
      <c r="K29" s="10">
        <f t="shared" si="0"/>
        <v>32</v>
      </c>
      <c r="L29" s="485" t="s">
        <v>155</v>
      </c>
      <c r="M29" s="485"/>
      <c r="O29" s="241">
        <v>0</v>
      </c>
      <c r="P29" s="302">
        <f>O29*K29</f>
        <v>0</v>
      </c>
      <c r="R29" s="314">
        <v>5</v>
      </c>
      <c r="S29" s="314"/>
      <c r="T29" s="314"/>
      <c r="U29" s="314">
        <v>3</v>
      </c>
      <c r="V29" s="314"/>
      <c r="W29" s="314"/>
      <c r="X29" s="314">
        <f t="shared" si="2"/>
        <v>8</v>
      </c>
      <c r="Y29" s="366">
        <f t="shared" si="3"/>
        <v>32</v>
      </c>
      <c r="Z29" s="366">
        <v>0</v>
      </c>
      <c r="AA29" s="366">
        <f t="shared" si="4"/>
        <v>32</v>
      </c>
    </row>
    <row r="30" spans="2:27" ht="12.75">
      <c r="B30" s="483"/>
      <c r="C30" s="484"/>
      <c r="D30" s="480"/>
      <c r="E30" s="480"/>
      <c r="F30" s="248" t="s">
        <v>19</v>
      </c>
      <c r="G30" s="248" t="s">
        <v>173</v>
      </c>
      <c r="H30" s="241"/>
      <c r="I30" s="60"/>
      <c r="J30" s="9">
        <v>4</v>
      </c>
      <c r="K30" s="10">
        <f t="shared" si="0"/>
        <v>24</v>
      </c>
      <c r="L30" s="485"/>
      <c r="M30" s="485"/>
      <c r="O30" s="241">
        <v>0</v>
      </c>
      <c r="P30" s="302">
        <f t="shared" si="1"/>
        <v>0</v>
      </c>
      <c r="R30" s="314">
        <v>5</v>
      </c>
      <c r="S30" s="314"/>
      <c r="T30" s="314">
        <v>-2</v>
      </c>
      <c r="U30" s="314">
        <v>3</v>
      </c>
      <c r="V30" s="314"/>
      <c r="W30" s="314"/>
      <c r="X30" s="314">
        <f t="shared" si="2"/>
        <v>6</v>
      </c>
      <c r="Y30" s="366">
        <f t="shared" si="3"/>
        <v>24</v>
      </c>
      <c r="Z30" s="366">
        <v>0</v>
      </c>
      <c r="AA30" s="366">
        <f t="shared" si="4"/>
        <v>24</v>
      </c>
    </row>
    <row r="31" spans="2:27" ht="12.75">
      <c r="B31" s="242" t="s">
        <v>273</v>
      </c>
      <c r="C31" s="243"/>
      <c r="D31" s="244"/>
      <c r="E31" s="244"/>
      <c r="F31" s="244"/>
      <c r="G31" s="244"/>
      <c r="H31" s="244"/>
      <c r="I31" s="244"/>
      <c r="J31" s="245"/>
      <c r="K31" s="245"/>
      <c r="L31" s="245"/>
      <c r="M31" s="262"/>
      <c r="R31" s="315"/>
      <c r="S31" s="316"/>
      <c r="T31" s="316"/>
      <c r="U31" s="316"/>
      <c r="V31" s="316"/>
      <c r="W31" s="316"/>
      <c r="X31" s="317"/>
      <c r="Y31" s="368"/>
      <c r="Z31" s="368"/>
      <c r="AA31" s="368"/>
    </row>
    <row r="32" spans="2:27" ht="12.75">
      <c r="B32" s="263" t="s">
        <v>342</v>
      </c>
      <c r="C32" s="264" t="s">
        <v>885</v>
      </c>
      <c r="D32" s="249" t="s">
        <v>33</v>
      </c>
      <c r="E32" s="248"/>
      <c r="F32" s="265" t="s">
        <v>21</v>
      </c>
      <c r="G32" s="249"/>
      <c r="H32" s="249"/>
      <c r="I32" s="249"/>
      <c r="J32" s="249">
        <v>4</v>
      </c>
      <c r="K32" s="10">
        <f>AA32</f>
        <v>60</v>
      </c>
      <c r="L32" s="495" t="s">
        <v>59</v>
      </c>
      <c r="M32" s="496"/>
      <c r="O32" s="240">
        <v>0</v>
      </c>
      <c r="P32" s="302">
        <f>O32*K32</f>
        <v>0</v>
      </c>
      <c r="R32" s="314">
        <v>10</v>
      </c>
      <c r="S32" s="314"/>
      <c r="T32" s="314">
        <v>5</v>
      </c>
      <c r="U32" s="314"/>
      <c r="V32" s="314"/>
      <c r="W32" s="314"/>
      <c r="X32" s="314">
        <f>SUM(R32:W32)</f>
        <v>15</v>
      </c>
      <c r="Y32" s="366">
        <f>X32*J32</f>
        <v>60</v>
      </c>
      <c r="Z32" s="366">
        <v>0</v>
      </c>
      <c r="AA32" s="366">
        <f>Y32+Z32</f>
        <v>60</v>
      </c>
    </row>
    <row r="33" spans="2:27" ht="12.75">
      <c r="B33" s="263" t="s">
        <v>886</v>
      </c>
      <c r="C33" s="263" t="s">
        <v>887</v>
      </c>
      <c r="D33" s="249" t="s">
        <v>23</v>
      </c>
      <c r="E33" s="249" t="s">
        <v>17</v>
      </c>
      <c r="F33" s="248" t="s">
        <v>21</v>
      </c>
      <c r="G33" s="249"/>
      <c r="H33" s="249"/>
      <c r="I33" s="249"/>
      <c r="J33" s="249">
        <v>4</v>
      </c>
      <c r="K33" s="10">
        <f>AA33</f>
        <v>80</v>
      </c>
      <c r="L33" s="250" t="s">
        <v>59</v>
      </c>
      <c r="M33" s="485" t="s">
        <v>59</v>
      </c>
      <c r="O33" s="240">
        <v>0</v>
      </c>
      <c r="P33" s="302">
        <f>O33*K33</f>
        <v>0</v>
      </c>
      <c r="R33" s="314">
        <v>10</v>
      </c>
      <c r="S33" s="314">
        <v>5</v>
      </c>
      <c r="T33" s="314">
        <v>5</v>
      </c>
      <c r="U33" s="314"/>
      <c r="V33" s="314"/>
      <c r="W33" s="314"/>
      <c r="X33" s="314">
        <f>SUM(R33:W33)</f>
        <v>20</v>
      </c>
      <c r="Y33" s="366">
        <f>X33*J33</f>
        <v>80</v>
      </c>
      <c r="Z33" s="366">
        <v>0</v>
      </c>
      <c r="AA33" s="366">
        <f>Y33+Z33</f>
        <v>80</v>
      </c>
    </row>
    <row r="34" spans="2:27" ht="12.75">
      <c r="B34" s="263" t="s">
        <v>888</v>
      </c>
      <c r="C34" s="263"/>
      <c r="D34" s="249" t="s">
        <v>23</v>
      </c>
      <c r="E34" s="249" t="s">
        <v>17</v>
      </c>
      <c r="F34" s="248" t="s">
        <v>21</v>
      </c>
      <c r="G34" s="249"/>
      <c r="H34" s="249"/>
      <c r="I34" s="249"/>
      <c r="J34" s="249">
        <v>4</v>
      </c>
      <c r="K34" s="10">
        <f>AA34</f>
        <v>80</v>
      </c>
      <c r="L34" s="250" t="s">
        <v>59</v>
      </c>
      <c r="M34" s="485"/>
      <c r="O34" s="240">
        <v>0</v>
      </c>
      <c r="P34" s="302">
        <f>O34*K34</f>
        <v>0</v>
      </c>
      <c r="R34" s="314">
        <v>10</v>
      </c>
      <c r="S34" s="314">
        <v>5</v>
      </c>
      <c r="T34" s="314">
        <v>5</v>
      </c>
      <c r="U34" s="314"/>
      <c r="V34" s="314"/>
      <c r="W34" s="314"/>
      <c r="X34" s="314">
        <f>SUM(R34:W34)</f>
        <v>20</v>
      </c>
      <c r="Y34" s="366">
        <f>X34*J34</f>
        <v>80</v>
      </c>
      <c r="Z34" s="366">
        <v>0</v>
      </c>
      <c r="AA34" s="366">
        <f>Y34+Z34</f>
        <v>80</v>
      </c>
    </row>
    <row r="35" spans="2:27" ht="12.75">
      <c r="B35" s="497" t="s">
        <v>1106</v>
      </c>
      <c r="C35" s="482"/>
      <c r="D35" s="238" t="s">
        <v>1106</v>
      </c>
      <c r="E35" s="248" t="s">
        <v>49</v>
      </c>
      <c r="F35" s="238" t="s">
        <v>19</v>
      </c>
      <c r="G35" s="266"/>
      <c r="H35" s="266"/>
      <c r="I35" s="266"/>
      <c r="J35" s="239">
        <v>4</v>
      </c>
      <c r="K35" s="10">
        <f>AA35</f>
        <v>12</v>
      </c>
      <c r="L35" s="495" t="s">
        <v>60</v>
      </c>
      <c r="M35" s="496"/>
      <c r="O35" s="240">
        <v>0</v>
      </c>
      <c r="P35" s="302">
        <f>O35*K35</f>
        <v>0</v>
      </c>
      <c r="R35" s="314">
        <v>5</v>
      </c>
      <c r="S35" s="314"/>
      <c r="T35" s="314">
        <v>-2</v>
      </c>
      <c r="U35" s="314"/>
      <c r="V35" s="314"/>
      <c r="W35" s="314"/>
      <c r="X35" s="314">
        <f>SUM(R35:W35)</f>
        <v>3</v>
      </c>
      <c r="Y35" s="366">
        <f>X35*J35</f>
        <v>12</v>
      </c>
      <c r="Z35" s="366">
        <v>0</v>
      </c>
      <c r="AA35" s="366">
        <f>Y35+Z35</f>
        <v>12</v>
      </c>
    </row>
    <row r="36" spans="2:13" ht="12.75">
      <c r="B36" s="252" t="s">
        <v>72</v>
      </c>
      <c r="C36" s="253"/>
      <c r="D36" s="253"/>
      <c r="E36" s="253"/>
      <c r="F36" s="253"/>
      <c r="G36" s="253"/>
      <c r="H36" s="253"/>
      <c r="I36" s="253"/>
      <c r="J36" s="253"/>
      <c r="K36" s="310"/>
      <c r="L36" s="253"/>
      <c r="M36" s="254"/>
    </row>
    <row r="37" spans="2:16" ht="12.75">
      <c r="B37" s="268" t="s">
        <v>889</v>
      </c>
      <c r="C37" s="269"/>
      <c r="D37" s="269"/>
      <c r="E37" s="269"/>
      <c r="F37" s="269"/>
      <c r="G37" s="269"/>
      <c r="H37" s="269"/>
      <c r="I37" s="269"/>
      <c r="J37" s="269"/>
      <c r="K37" s="311"/>
      <c r="L37" s="269"/>
      <c r="M37" s="270"/>
      <c r="O37" s="271">
        <f>SUM(O5:O35)</f>
        <v>1</v>
      </c>
      <c r="P37" s="318">
        <f>SUM(P5:P35)</f>
        <v>0</v>
      </c>
    </row>
    <row r="38" spans="2:13" ht="12.75">
      <c r="B38" s="268" t="s">
        <v>890</v>
      </c>
      <c r="C38" s="269"/>
      <c r="D38" s="269"/>
      <c r="E38" s="269"/>
      <c r="F38" s="269"/>
      <c r="G38" s="269"/>
      <c r="H38" s="269"/>
      <c r="I38" s="269"/>
      <c r="J38" s="269"/>
      <c r="K38" s="311"/>
      <c r="L38" s="269"/>
      <c r="M38" s="270"/>
    </row>
    <row r="39" spans="2:13" ht="12.75">
      <c r="B39" s="272" t="s">
        <v>957</v>
      </c>
      <c r="C39" s="269"/>
      <c r="D39" s="269"/>
      <c r="E39" s="269"/>
      <c r="F39" s="269"/>
      <c r="G39" s="269"/>
      <c r="H39" s="269"/>
      <c r="I39" s="269"/>
      <c r="J39" s="269"/>
      <c r="K39" s="311"/>
      <c r="L39" s="269"/>
      <c r="M39" s="270"/>
    </row>
    <row r="40" spans="2:13" ht="12.75">
      <c r="B40" s="268" t="s">
        <v>891</v>
      </c>
      <c r="C40" s="269"/>
      <c r="D40" s="269"/>
      <c r="E40" s="269"/>
      <c r="F40" s="269"/>
      <c r="G40" s="269"/>
      <c r="H40" s="269"/>
      <c r="I40" s="269"/>
      <c r="J40" s="269"/>
      <c r="K40" s="311"/>
      <c r="L40" s="269"/>
      <c r="M40" s="270"/>
    </row>
    <row r="41" spans="2:13" ht="12.75">
      <c r="B41" s="273" t="s">
        <v>892</v>
      </c>
      <c r="C41" s="274"/>
      <c r="D41" s="274"/>
      <c r="E41" s="274"/>
      <c r="F41" s="274"/>
      <c r="G41" s="274"/>
      <c r="H41" s="274"/>
      <c r="I41" s="274"/>
      <c r="J41" s="274"/>
      <c r="K41" s="312"/>
      <c r="L41" s="274"/>
      <c r="M41" s="275"/>
    </row>
    <row r="42" ht="10.5" customHeight="1"/>
    <row r="43" ht="12.75">
      <c r="B43" s="276" t="s">
        <v>868</v>
      </c>
    </row>
    <row r="44" ht="12.75">
      <c r="B44" s="277" t="s">
        <v>869</v>
      </c>
    </row>
    <row r="45" ht="12.75">
      <c r="B45" s="277"/>
    </row>
    <row r="46" ht="12.75">
      <c r="B46" s="278"/>
    </row>
  </sheetData>
  <sheetProtection/>
  <mergeCells count="64">
    <mergeCell ref="L32:M32"/>
    <mergeCell ref="M33:M34"/>
    <mergeCell ref="B35:C35"/>
    <mergeCell ref="L35:M35"/>
    <mergeCell ref="L25:L26"/>
    <mergeCell ref="M25:M30"/>
    <mergeCell ref="L27:L28"/>
    <mergeCell ref="L29:L30"/>
    <mergeCell ref="B25:C30"/>
    <mergeCell ref="D25:D30"/>
    <mergeCell ref="E25:E30"/>
    <mergeCell ref="B2:M2"/>
    <mergeCell ref="B17:B24"/>
    <mergeCell ref="C17:C18"/>
    <mergeCell ref="D17:D24"/>
    <mergeCell ref="E17:E20"/>
    <mergeCell ref="L17:L20"/>
    <mergeCell ref="M17:M24"/>
    <mergeCell ref="C19:C20"/>
    <mergeCell ref="C21:C22"/>
    <mergeCell ref="E21:E24"/>
    <mergeCell ref="L21:L24"/>
    <mergeCell ref="C23:C24"/>
    <mergeCell ref="B13:B16"/>
    <mergeCell ref="C13:C14"/>
    <mergeCell ref="D13:D16"/>
    <mergeCell ref="E13:E16"/>
    <mergeCell ref="L13:M16"/>
    <mergeCell ref="C15:C16"/>
    <mergeCell ref="L8:M11"/>
    <mergeCell ref="E10:E11"/>
    <mergeCell ref="B12:C12"/>
    <mergeCell ref="L12:M12"/>
    <mergeCell ref="B8:C11"/>
    <mergeCell ref="D8:D11"/>
    <mergeCell ref="E8:E9"/>
    <mergeCell ref="B3:C4"/>
    <mergeCell ref="J3:J4"/>
    <mergeCell ref="K3:K4"/>
    <mergeCell ref="S3:S4"/>
    <mergeCell ref="T3:T4"/>
    <mergeCell ref="U3:U4"/>
    <mergeCell ref="L3:M4"/>
    <mergeCell ref="O3:O4"/>
    <mergeCell ref="P3:P4"/>
    <mergeCell ref="R3:R4"/>
    <mergeCell ref="L6:M6"/>
    <mergeCell ref="V3:V4"/>
    <mergeCell ref="W3:W4"/>
    <mergeCell ref="B6:C6"/>
    <mergeCell ref="D3:D4"/>
    <mergeCell ref="E3:E4"/>
    <mergeCell ref="F3:F4"/>
    <mergeCell ref="G3:G4"/>
    <mergeCell ref="H3:I3"/>
    <mergeCell ref="B5:C5"/>
    <mergeCell ref="Y2:AA2"/>
    <mergeCell ref="Y3:Y4"/>
    <mergeCell ref="Z3:Z4"/>
    <mergeCell ref="AA3:AA4"/>
    <mergeCell ref="O2:P2"/>
    <mergeCell ref="L5:M5"/>
    <mergeCell ref="X3:X4"/>
    <mergeCell ref="R2:X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57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9" width="7.57421875" style="43" customWidth="1"/>
    <col min="20" max="20" width="8.140625" style="43" customWidth="1"/>
    <col min="21" max="23" width="8.421875" style="43" customWidth="1"/>
    <col min="24" max="24" width="7.57421875" style="43" customWidth="1"/>
  </cols>
  <sheetData>
    <row r="1" ht="8.25" customHeight="1"/>
    <row r="2" spans="2:27" ht="15.75">
      <c r="B2" s="506" t="s">
        <v>792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 customHeight="1">
      <c r="B8" s="576" t="s">
        <v>371</v>
      </c>
      <c r="C8" s="124" t="s">
        <v>190</v>
      </c>
      <c r="D8" s="53" t="s">
        <v>137</v>
      </c>
      <c r="E8" s="53" t="s">
        <v>17</v>
      </c>
      <c r="F8" s="71" t="s">
        <v>20</v>
      </c>
      <c r="G8" s="53"/>
      <c r="H8" s="53" t="s">
        <v>172</v>
      </c>
      <c r="I8" s="53"/>
      <c r="J8" s="53">
        <v>4</v>
      </c>
      <c r="K8" s="10">
        <f aca="true" t="shared" si="0" ref="K8:K22">AA8</f>
        <v>60</v>
      </c>
      <c r="L8" s="675" t="s">
        <v>110</v>
      </c>
      <c r="M8" s="647"/>
      <c r="O8" s="60">
        <v>0</v>
      </c>
      <c r="P8" s="327">
        <f aca="true" t="shared" si="1" ref="P8:P24">O8*K8</f>
        <v>0</v>
      </c>
      <c r="R8" s="322">
        <v>10</v>
      </c>
      <c r="S8" s="322">
        <v>5</v>
      </c>
      <c r="T8" s="322"/>
      <c r="U8" s="322"/>
      <c r="V8" s="322"/>
      <c r="W8" s="322"/>
      <c r="X8" s="322">
        <f aca="true" t="shared" si="2" ref="X8:X22">SUM(R8:W8)</f>
        <v>15</v>
      </c>
      <c r="Y8" s="371">
        <f aca="true" t="shared" si="3" ref="Y8:Y22">X8*J8</f>
        <v>60</v>
      </c>
      <c r="Z8" s="371">
        <v>0</v>
      </c>
      <c r="AA8" s="371">
        <f aca="true" t="shared" si="4" ref="AA8:AA22">Y8+Z8</f>
        <v>60</v>
      </c>
    </row>
    <row r="9" spans="2:27" ht="20.25" customHeight="1">
      <c r="B9" s="629"/>
      <c r="C9" s="540" t="s">
        <v>718</v>
      </c>
      <c r="D9" s="556" t="s">
        <v>137</v>
      </c>
      <c r="E9" s="498" t="s">
        <v>17</v>
      </c>
      <c r="F9" s="74" t="s">
        <v>21</v>
      </c>
      <c r="G9" s="286"/>
      <c r="H9" s="60"/>
      <c r="I9" s="9"/>
      <c r="J9" s="53">
        <v>4</v>
      </c>
      <c r="K9" s="10">
        <f t="shared" si="0"/>
        <v>80</v>
      </c>
      <c r="L9" s="683"/>
      <c r="M9" s="648"/>
      <c r="O9" s="60">
        <v>0</v>
      </c>
      <c r="P9" s="327">
        <f t="shared" si="1"/>
        <v>0</v>
      </c>
      <c r="R9" s="322">
        <v>10</v>
      </c>
      <c r="S9" s="322">
        <v>5</v>
      </c>
      <c r="T9" s="322">
        <v>5</v>
      </c>
      <c r="U9" s="322"/>
      <c r="V9" s="322"/>
      <c r="W9" s="322"/>
      <c r="X9" s="322">
        <f t="shared" si="2"/>
        <v>20</v>
      </c>
      <c r="Y9" s="371">
        <f t="shared" si="3"/>
        <v>80</v>
      </c>
      <c r="Z9" s="371">
        <v>0</v>
      </c>
      <c r="AA9" s="371">
        <f t="shared" si="4"/>
        <v>80</v>
      </c>
    </row>
    <row r="10" spans="2:27" ht="20.25" customHeight="1">
      <c r="B10" s="578"/>
      <c r="C10" s="606"/>
      <c r="D10" s="655"/>
      <c r="E10" s="503"/>
      <c r="F10" s="74" t="s">
        <v>20</v>
      </c>
      <c r="G10" s="286"/>
      <c r="H10" s="60"/>
      <c r="I10" s="9"/>
      <c r="J10" s="53">
        <v>4</v>
      </c>
      <c r="K10" s="10">
        <f t="shared" si="0"/>
        <v>60</v>
      </c>
      <c r="L10" s="676"/>
      <c r="M10" s="649"/>
      <c r="O10" s="60">
        <v>0</v>
      </c>
      <c r="P10" s="327">
        <f t="shared" si="1"/>
        <v>0</v>
      </c>
      <c r="R10" s="322">
        <v>10</v>
      </c>
      <c r="S10" s="322">
        <v>5</v>
      </c>
      <c r="T10" s="322"/>
      <c r="U10" s="322"/>
      <c r="V10" s="322"/>
      <c r="W10" s="322"/>
      <c r="X10" s="322">
        <f t="shared" si="2"/>
        <v>15</v>
      </c>
      <c r="Y10" s="371">
        <f t="shared" si="3"/>
        <v>60</v>
      </c>
      <c r="Z10" s="371">
        <v>0</v>
      </c>
      <c r="AA10" s="371">
        <f t="shared" si="4"/>
        <v>60</v>
      </c>
    </row>
    <row r="11" spans="2:27" ht="12.75">
      <c r="B11" s="576" t="s">
        <v>1039</v>
      </c>
      <c r="C11" s="577"/>
      <c r="D11" s="112" t="s">
        <v>194</v>
      </c>
      <c r="E11" s="74" t="s">
        <v>49</v>
      </c>
      <c r="F11" s="74" t="s">
        <v>20</v>
      </c>
      <c r="G11" s="112" t="s">
        <v>173</v>
      </c>
      <c r="H11" s="53"/>
      <c r="I11" s="53"/>
      <c r="J11" s="53">
        <v>4</v>
      </c>
      <c r="K11" s="10">
        <f t="shared" si="0"/>
        <v>52</v>
      </c>
      <c r="L11" s="562" t="s">
        <v>42</v>
      </c>
      <c r="M11" s="575"/>
      <c r="O11" s="60">
        <v>0</v>
      </c>
      <c r="P11" s="327">
        <f t="shared" si="1"/>
        <v>0</v>
      </c>
      <c r="R11" s="322">
        <v>10</v>
      </c>
      <c r="S11" s="322"/>
      <c r="T11" s="322"/>
      <c r="U11" s="322">
        <v>3</v>
      </c>
      <c r="V11" s="322"/>
      <c r="W11" s="322"/>
      <c r="X11" s="322">
        <f t="shared" si="2"/>
        <v>13</v>
      </c>
      <c r="Y11" s="371">
        <f t="shared" si="3"/>
        <v>52</v>
      </c>
      <c r="Z11" s="371">
        <v>0</v>
      </c>
      <c r="AA11" s="371">
        <f t="shared" si="4"/>
        <v>52</v>
      </c>
    </row>
    <row r="12" spans="2:27" ht="12.75" customHeight="1">
      <c r="B12" s="518" t="s">
        <v>70</v>
      </c>
      <c r="C12" s="519"/>
      <c r="D12" s="9" t="s">
        <v>23</v>
      </c>
      <c r="E12" s="9" t="s">
        <v>16</v>
      </c>
      <c r="F12" s="48" t="s">
        <v>20</v>
      </c>
      <c r="G12" s="9"/>
      <c r="H12" s="9"/>
      <c r="I12" s="9"/>
      <c r="J12" s="53">
        <v>4</v>
      </c>
      <c r="K12" s="10">
        <f t="shared" si="0"/>
        <v>48</v>
      </c>
      <c r="L12" s="571" t="s">
        <v>719</v>
      </c>
      <c r="M12" s="572"/>
      <c r="O12" s="60">
        <v>0</v>
      </c>
      <c r="P12" s="327">
        <f t="shared" si="1"/>
        <v>0</v>
      </c>
      <c r="R12" s="322">
        <v>10</v>
      </c>
      <c r="S12" s="322">
        <v>2</v>
      </c>
      <c r="T12" s="322"/>
      <c r="U12" s="322"/>
      <c r="V12" s="322"/>
      <c r="W12" s="322"/>
      <c r="X12" s="322">
        <f t="shared" si="2"/>
        <v>12</v>
      </c>
      <c r="Y12" s="371">
        <f t="shared" si="3"/>
        <v>48</v>
      </c>
      <c r="Z12" s="371">
        <v>0</v>
      </c>
      <c r="AA12" s="371">
        <f t="shared" si="4"/>
        <v>48</v>
      </c>
    </row>
    <row r="13" spans="2:27" ht="12.75">
      <c r="B13" s="522"/>
      <c r="C13" s="523"/>
      <c r="D13" s="9" t="s">
        <v>268</v>
      </c>
      <c r="E13" s="9" t="s">
        <v>16</v>
      </c>
      <c r="F13" s="48" t="s">
        <v>20</v>
      </c>
      <c r="G13" s="9"/>
      <c r="H13" s="9"/>
      <c r="I13" s="9"/>
      <c r="J13" s="53">
        <v>4</v>
      </c>
      <c r="K13" s="10">
        <f t="shared" si="0"/>
        <v>28</v>
      </c>
      <c r="L13" s="573"/>
      <c r="M13" s="574"/>
      <c r="O13" s="60">
        <v>0</v>
      </c>
      <c r="P13" s="327">
        <f t="shared" si="1"/>
        <v>0</v>
      </c>
      <c r="R13" s="322">
        <v>5</v>
      </c>
      <c r="S13" s="322">
        <v>2</v>
      </c>
      <c r="T13" s="322"/>
      <c r="U13" s="322"/>
      <c r="V13" s="322"/>
      <c r="W13" s="322"/>
      <c r="X13" s="322">
        <f t="shared" si="2"/>
        <v>7</v>
      </c>
      <c r="Y13" s="371">
        <f t="shared" si="3"/>
        <v>28</v>
      </c>
      <c r="Z13" s="371">
        <v>0</v>
      </c>
      <c r="AA13" s="371">
        <f t="shared" si="4"/>
        <v>28</v>
      </c>
    </row>
    <row r="14" spans="2:27" ht="51">
      <c r="B14" s="555" t="s">
        <v>167</v>
      </c>
      <c r="C14" s="142" t="s">
        <v>720</v>
      </c>
      <c r="D14" s="71" t="s">
        <v>23</v>
      </c>
      <c r="E14" s="71" t="s">
        <v>16</v>
      </c>
      <c r="F14" s="91" t="s">
        <v>20</v>
      </c>
      <c r="G14" s="53"/>
      <c r="H14" s="74" t="s">
        <v>124</v>
      </c>
      <c r="I14" s="74"/>
      <c r="J14" s="53">
        <v>4</v>
      </c>
      <c r="K14" s="10">
        <f t="shared" si="0"/>
        <v>60</v>
      </c>
      <c r="L14" s="709" t="s">
        <v>723</v>
      </c>
      <c r="M14" s="710"/>
      <c r="O14" s="60">
        <v>0</v>
      </c>
      <c r="P14" s="327">
        <f t="shared" si="1"/>
        <v>0</v>
      </c>
      <c r="R14" s="322">
        <v>10</v>
      </c>
      <c r="S14" s="322">
        <v>2</v>
      </c>
      <c r="T14" s="322"/>
      <c r="U14" s="322"/>
      <c r="V14" s="322">
        <v>3</v>
      </c>
      <c r="W14" s="322"/>
      <c r="X14" s="322">
        <f t="shared" si="2"/>
        <v>15</v>
      </c>
      <c r="Y14" s="371">
        <f t="shared" si="3"/>
        <v>60</v>
      </c>
      <c r="Z14" s="371">
        <v>0</v>
      </c>
      <c r="AA14" s="371">
        <f t="shared" si="4"/>
        <v>60</v>
      </c>
    </row>
    <row r="15" spans="2:27" ht="25.5">
      <c r="B15" s="711"/>
      <c r="C15" s="142" t="s">
        <v>721</v>
      </c>
      <c r="D15" s="71" t="s">
        <v>23</v>
      </c>
      <c r="E15" s="71" t="s">
        <v>16</v>
      </c>
      <c r="F15" s="91" t="s">
        <v>21</v>
      </c>
      <c r="G15" s="53"/>
      <c r="H15" s="74" t="s">
        <v>124</v>
      </c>
      <c r="I15" s="74"/>
      <c r="J15" s="53">
        <v>4</v>
      </c>
      <c r="K15" s="10">
        <f t="shared" si="0"/>
        <v>80</v>
      </c>
      <c r="L15" s="709" t="s">
        <v>298</v>
      </c>
      <c r="M15" s="712"/>
      <c r="O15" s="60">
        <v>0</v>
      </c>
      <c r="P15" s="327">
        <f t="shared" si="1"/>
        <v>0</v>
      </c>
      <c r="R15" s="322">
        <v>10</v>
      </c>
      <c r="S15" s="322">
        <v>2</v>
      </c>
      <c r="T15" s="322">
        <v>5</v>
      </c>
      <c r="U15" s="322"/>
      <c r="V15" s="322">
        <v>3</v>
      </c>
      <c r="W15" s="322"/>
      <c r="X15" s="322">
        <f t="shared" si="2"/>
        <v>20</v>
      </c>
      <c r="Y15" s="371">
        <f t="shared" si="3"/>
        <v>80</v>
      </c>
      <c r="Z15" s="371">
        <v>0</v>
      </c>
      <c r="AA15" s="371">
        <f t="shared" si="4"/>
        <v>80</v>
      </c>
    </row>
    <row r="16" spans="2:27" ht="25.5">
      <c r="B16" s="674"/>
      <c r="C16" s="142" t="s">
        <v>722</v>
      </c>
      <c r="D16" s="71" t="s">
        <v>23</v>
      </c>
      <c r="E16" s="71" t="s">
        <v>16</v>
      </c>
      <c r="F16" s="91" t="s">
        <v>20</v>
      </c>
      <c r="G16" s="53"/>
      <c r="H16" s="74" t="s">
        <v>124</v>
      </c>
      <c r="I16" s="74"/>
      <c r="J16" s="53">
        <v>4</v>
      </c>
      <c r="K16" s="10">
        <f t="shared" si="0"/>
        <v>60</v>
      </c>
      <c r="L16" s="709" t="s">
        <v>724</v>
      </c>
      <c r="M16" s="712"/>
      <c r="O16" s="60">
        <v>0</v>
      </c>
      <c r="P16" s="327">
        <f t="shared" si="1"/>
        <v>0</v>
      </c>
      <c r="R16" s="322">
        <v>10</v>
      </c>
      <c r="S16" s="322">
        <v>2</v>
      </c>
      <c r="T16" s="322"/>
      <c r="U16" s="322"/>
      <c r="V16" s="322">
        <v>3</v>
      </c>
      <c r="W16" s="322"/>
      <c r="X16" s="322">
        <f t="shared" si="2"/>
        <v>15</v>
      </c>
      <c r="Y16" s="371">
        <f t="shared" si="3"/>
        <v>60</v>
      </c>
      <c r="Z16" s="371">
        <v>0</v>
      </c>
      <c r="AA16" s="371">
        <f t="shared" si="4"/>
        <v>60</v>
      </c>
    </row>
    <row r="17" spans="2:27" ht="63.75">
      <c r="B17" s="171" t="s">
        <v>644</v>
      </c>
      <c r="C17" s="171" t="s">
        <v>725</v>
      </c>
      <c r="D17" s="71" t="s">
        <v>23</v>
      </c>
      <c r="E17" s="71" t="s">
        <v>16</v>
      </c>
      <c r="F17" s="91" t="s">
        <v>20</v>
      </c>
      <c r="G17" s="53"/>
      <c r="H17" s="74" t="s">
        <v>124</v>
      </c>
      <c r="I17" s="74"/>
      <c r="J17" s="53">
        <v>6</v>
      </c>
      <c r="K17" s="10">
        <f t="shared" si="0"/>
        <v>90</v>
      </c>
      <c r="L17" s="562" t="s">
        <v>726</v>
      </c>
      <c r="M17" s="575"/>
      <c r="O17" s="60">
        <v>0</v>
      </c>
      <c r="P17" s="327">
        <f t="shared" si="1"/>
        <v>0</v>
      </c>
      <c r="R17" s="322">
        <v>10</v>
      </c>
      <c r="S17" s="322">
        <v>2</v>
      </c>
      <c r="T17" s="322"/>
      <c r="U17" s="322"/>
      <c r="V17" s="322">
        <v>3</v>
      </c>
      <c r="W17" s="322"/>
      <c r="X17" s="322">
        <f t="shared" si="2"/>
        <v>15</v>
      </c>
      <c r="Y17" s="371">
        <f t="shared" si="3"/>
        <v>90</v>
      </c>
      <c r="Z17" s="371">
        <v>0</v>
      </c>
      <c r="AA17" s="371">
        <f t="shared" si="4"/>
        <v>90</v>
      </c>
    </row>
    <row r="18" spans="2:27" ht="12.75">
      <c r="B18" s="540" t="s">
        <v>115</v>
      </c>
      <c r="C18" s="169" t="s">
        <v>727</v>
      </c>
      <c r="D18" s="71" t="s">
        <v>44</v>
      </c>
      <c r="E18" s="71" t="s">
        <v>49</v>
      </c>
      <c r="F18" s="73" t="s">
        <v>20</v>
      </c>
      <c r="G18" s="71" t="s">
        <v>173</v>
      </c>
      <c r="H18" s="1"/>
      <c r="I18" s="1"/>
      <c r="J18" s="53">
        <v>4</v>
      </c>
      <c r="K18" s="10">
        <f t="shared" si="0"/>
        <v>32</v>
      </c>
      <c r="L18" s="553" t="s">
        <v>728</v>
      </c>
      <c r="M18" s="554"/>
      <c r="O18" s="60">
        <v>0</v>
      </c>
      <c r="P18" s="327">
        <f t="shared" si="1"/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 t="shared" si="2"/>
        <v>8</v>
      </c>
      <c r="Y18" s="371">
        <f t="shared" si="3"/>
        <v>32</v>
      </c>
      <c r="Z18" s="371">
        <v>0</v>
      </c>
      <c r="AA18" s="371">
        <f t="shared" si="4"/>
        <v>32</v>
      </c>
    </row>
    <row r="19" spans="2:27" ht="12.75">
      <c r="B19" s="606"/>
      <c r="C19" s="169" t="s">
        <v>15</v>
      </c>
      <c r="D19" s="71" t="s">
        <v>44</v>
      </c>
      <c r="E19" s="71" t="s">
        <v>49</v>
      </c>
      <c r="F19" s="73" t="s">
        <v>20</v>
      </c>
      <c r="G19" s="71" t="s">
        <v>173</v>
      </c>
      <c r="H19" s="1"/>
      <c r="I19" s="1"/>
      <c r="J19" s="53">
        <v>4</v>
      </c>
      <c r="K19" s="10">
        <f t="shared" si="0"/>
        <v>32</v>
      </c>
      <c r="L19" s="553" t="s">
        <v>60</v>
      </c>
      <c r="M19" s="554"/>
      <c r="O19" s="60">
        <v>0</v>
      </c>
      <c r="P19" s="327">
        <f t="shared" si="1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2"/>
        <v>8</v>
      </c>
      <c r="Y19" s="371">
        <f t="shared" si="3"/>
        <v>32</v>
      </c>
      <c r="Z19" s="371">
        <v>0</v>
      </c>
      <c r="AA19" s="371">
        <f t="shared" si="4"/>
        <v>32</v>
      </c>
    </row>
    <row r="20" spans="2:27" ht="12.75">
      <c r="B20" s="526" t="s">
        <v>729</v>
      </c>
      <c r="C20" s="583"/>
      <c r="D20" s="9" t="s">
        <v>44</v>
      </c>
      <c r="E20" s="9" t="s">
        <v>16</v>
      </c>
      <c r="F20" s="91" t="s">
        <v>20</v>
      </c>
      <c r="G20" s="53" t="s">
        <v>173</v>
      </c>
      <c r="H20" s="53"/>
      <c r="I20" s="53"/>
      <c r="J20" s="53">
        <v>4</v>
      </c>
      <c r="K20" s="10">
        <f t="shared" si="0"/>
        <v>40</v>
      </c>
      <c r="L20" s="553" t="s">
        <v>60</v>
      </c>
      <c r="M20" s="554"/>
      <c r="O20" s="60">
        <v>0</v>
      </c>
      <c r="P20" s="327">
        <f t="shared" si="1"/>
        <v>0</v>
      </c>
      <c r="R20" s="322">
        <v>5</v>
      </c>
      <c r="S20" s="322">
        <v>2</v>
      </c>
      <c r="T20" s="322"/>
      <c r="U20" s="322">
        <v>3</v>
      </c>
      <c r="V20" s="322"/>
      <c r="W20" s="322"/>
      <c r="X20" s="322">
        <f t="shared" si="2"/>
        <v>10</v>
      </c>
      <c r="Y20" s="371">
        <f t="shared" si="3"/>
        <v>40</v>
      </c>
      <c r="Z20" s="371">
        <v>0</v>
      </c>
      <c r="AA20" s="371">
        <f t="shared" si="4"/>
        <v>40</v>
      </c>
    </row>
    <row r="21" spans="2:27" ht="12.75">
      <c r="B21" s="526" t="s">
        <v>135</v>
      </c>
      <c r="C21" s="583"/>
      <c r="D21" s="9" t="s">
        <v>44</v>
      </c>
      <c r="E21" s="9" t="s">
        <v>49</v>
      </c>
      <c r="F21" s="91" t="s">
        <v>20</v>
      </c>
      <c r="G21" s="53" t="s">
        <v>63</v>
      </c>
      <c r="H21" s="53"/>
      <c r="I21" s="53"/>
      <c r="J21" s="53">
        <v>4</v>
      </c>
      <c r="K21" s="10">
        <f t="shared" si="0"/>
        <v>32</v>
      </c>
      <c r="L21" s="127" t="s">
        <v>42</v>
      </c>
      <c r="M21" s="515" t="s">
        <v>83</v>
      </c>
      <c r="O21" s="60">
        <v>0</v>
      </c>
      <c r="P21" s="327">
        <f>O21*K21</f>
        <v>0</v>
      </c>
      <c r="R21" s="322">
        <v>5</v>
      </c>
      <c r="S21" s="322"/>
      <c r="T21" s="322"/>
      <c r="U21" s="322">
        <v>3</v>
      </c>
      <c r="V21" s="322"/>
      <c r="W21" s="322"/>
      <c r="X21" s="322">
        <f t="shared" si="2"/>
        <v>8</v>
      </c>
      <c r="Y21" s="371">
        <f t="shared" si="3"/>
        <v>32</v>
      </c>
      <c r="Z21" s="371">
        <v>0</v>
      </c>
      <c r="AA21" s="371">
        <f t="shared" si="4"/>
        <v>32</v>
      </c>
    </row>
    <row r="22" spans="2:27" ht="12.75">
      <c r="B22" s="526" t="s">
        <v>136</v>
      </c>
      <c r="C22" s="583"/>
      <c r="D22" s="73" t="s">
        <v>44</v>
      </c>
      <c r="E22" s="71" t="s">
        <v>49</v>
      </c>
      <c r="F22" s="48" t="s">
        <v>20</v>
      </c>
      <c r="G22" s="71" t="s">
        <v>65</v>
      </c>
      <c r="H22" s="9"/>
      <c r="I22" s="9"/>
      <c r="J22" s="9">
        <v>4</v>
      </c>
      <c r="K22" s="10">
        <f t="shared" si="0"/>
        <v>32</v>
      </c>
      <c r="L22" s="100" t="s">
        <v>42</v>
      </c>
      <c r="M22" s="517"/>
      <c r="O22" s="60">
        <v>0</v>
      </c>
      <c r="P22" s="327">
        <f t="shared" si="1"/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 t="shared" si="2"/>
        <v>8</v>
      </c>
      <c r="Y22" s="371">
        <f t="shared" si="3"/>
        <v>32</v>
      </c>
      <c r="Z22" s="371">
        <v>0</v>
      </c>
      <c r="AA22" s="371">
        <f t="shared" si="4"/>
        <v>32</v>
      </c>
    </row>
    <row r="23" spans="2:27" ht="12.75">
      <c r="B23" s="15" t="s">
        <v>273</v>
      </c>
      <c r="C23" s="95"/>
      <c r="D23" s="16"/>
      <c r="E23" s="16"/>
      <c r="F23" s="16"/>
      <c r="G23" s="16"/>
      <c r="H23" s="16"/>
      <c r="I23" s="16"/>
      <c r="J23" s="17"/>
      <c r="K23" s="47"/>
      <c r="L23" s="47"/>
      <c r="M23" s="18"/>
      <c r="R23" s="323"/>
      <c r="S23" s="324"/>
      <c r="T23" s="324"/>
      <c r="U23" s="324"/>
      <c r="V23" s="324"/>
      <c r="W23" s="324"/>
      <c r="X23" s="325"/>
      <c r="Y23" s="378"/>
      <c r="Z23" s="373"/>
      <c r="AA23" s="374"/>
    </row>
    <row r="24" spans="2:27" ht="12.75">
      <c r="B24" s="518" t="s">
        <v>226</v>
      </c>
      <c r="C24" s="528" t="s">
        <v>730</v>
      </c>
      <c r="D24" s="71" t="s">
        <v>268</v>
      </c>
      <c r="E24" s="71" t="s">
        <v>17</v>
      </c>
      <c r="F24" s="48" t="s">
        <v>20</v>
      </c>
      <c r="G24" s="9"/>
      <c r="H24" s="71"/>
      <c r="I24" s="71"/>
      <c r="J24" s="53">
        <v>4</v>
      </c>
      <c r="K24" s="10">
        <f>AA24</f>
        <v>40</v>
      </c>
      <c r="L24" s="530" t="s">
        <v>60</v>
      </c>
      <c r="M24" s="531"/>
      <c r="O24" s="60">
        <v>0</v>
      </c>
      <c r="P24" s="327">
        <f t="shared" si="1"/>
        <v>0</v>
      </c>
      <c r="R24" s="322">
        <v>5</v>
      </c>
      <c r="S24" s="322">
        <v>5</v>
      </c>
      <c r="T24" s="322"/>
      <c r="U24" s="322"/>
      <c r="V24" s="322"/>
      <c r="W24" s="322"/>
      <c r="X24" s="322">
        <f>SUM(R24:W24)</f>
        <v>10</v>
      </c>
      <c r="Y24" s="371">
        <f>X24*J24</f>
        <v>40</v>
      </c>
      <c r="Z24" s="371">
        <v>0</v>
      </c>
      <c r="AA24" s="371">
        <f>Y24+Z24</f>
        <v>40</v>
      </c>
    </row>
    <row r="25" spans="2:27" ht="12.75">
      <c r="B25" s="522"/>
      <c r="C25" s="529"/>
      <c r="D25" s="74" t="s">
        <v>23</v>
      </c>
      <c r="E25" s="71" t="s">
        <v>17</v>
      </c>
      <c r="F25" s="48" t="s">
        <v>20</v>
      </c>
      <c r="G25" s="9"/>
      <c r="H25" s="71"/>
      <c r="I25" s="71"/>
      <c r="J25" s="53">
        <v>4</v>
      </c>
      <c r="K25" s="10">
        <f>AA25</f>
        <v>60</v>
      </c>
      <c r="L25" s="534"/>
      <c r="M25" s="535"/>
      <c r="O25" s="60">
        <v>0</v>
      </c>
      <c r="P25" s="327">
        <f>O25*K25</f>
        <v>0</v>
      </c>
      <c r="R25" s="322">
        <v>10</v>
      </c>
      <c r="S25" s="322">
        <v>5</v>
      </c>
      <c r="T25" s="322"/>
      <c r="U25" s="322"/>
      <c r="V25" s="322"/>
      <c r="W25" s="322"/>
      <c r="X25" s="322">
        <f>SUM(R25:W25)</f>
        <v>15</v>
      </c>
      <c r="Y25" s="371">
        <f>X25*J25</f>
        <v>60</v>
      </c>
      <c r="Z25" s="371">
        <v>0</v>
      </c>
      <c r="AA25" s="371">
        <f>Y25+Z25</f>
        <v>60</v>
      </c>
    </row>
    <row r="26" spans="2:27" ht="12.75">
      <c r="B26" s="170" t="s">
        <v>199</v>
      </c>
      <c r="C26" s="97" t="s">
        <v>730</v>
      </c>
      <c r="D26" s="9" t="s">
        <v>268</v>
      </c>
      <c r="E26" s="9" t="s">
        <v>16</v>
      </c>
      <c r="F26" s="48" t="s">
        <v>20</v>
      </c>
      <c r="G26" s="9"/>
      <c r="H26" s="9"/>
      <c r="I26" s="9"/>
      <c r="J26" s="9">
        <v>4</v>
      </c>
      <c r="K26" s="10">
        <f>AA26</f>
        <v>28</v>
      </c>
      <c r="L26" s="562" t="s">
        <v>60</v>
      </c>
      <c r="M26" s="644"/>
      <c r="O26" s="60">
        <v>0</v>
      </c>
      <c r="P26" s="327">
        <f>O26*K26</f>
        <v>0</v>
      </c>
      <c r="R26" s="322">
        <v>5</v>
      </c>
      <c r="S26" s="322">
        <v>2</v>
      </c>
      <c r="T26" s="322"/>
      <c r="U26" s="322"/>
      <c r="V26" s="322"/>
      <c r="W26" s="322"/>
      <c r="X26" s="322">
        <f>SUM(R26:W26)</f>
        <v>7</v>
      </c>
      <c r="Y26" s="371">
        <f>X26*J26</f>
        <v>28</v>
      </c>
      <c r="Z26" s="371">
        <v>0</v>
      </c>
      <c r="AA26" s="371">
        <f>Y26+Z26</f>
        <v>28</v>
      </c>
    </row>
    <row r="27" spans="2:27" ht="12.75">
      <c r="B27" s="623" t="s">
        <v>690</v>
      </c>
      <c r="C27" s="624"/>
      <c r="D27" s="48" t="s">
        <v>820</v>
      </c>
      <c r="E27" s="1"/>
      <c r="F27" s="9"/>
      <c r="G27" s="5"/>
      <c r="H27" s="5"/>
      <c r="I27" s="5"/>
      <c r="J27" s="10">
        <v>1</v>
      </c>
      <c r="K27" s="10">
        <f>AA27</f>
        <v>70</v>
      </c>
      <c r="L27" s="423" t="s">
        <v>42</v>
      </c>
      <c r="M27" s="424"/>
      <c r="O27" s="60">
        <v>0</v>
      </c>
      <c r="P27" s="327">
        <f>O27*K27</f>
        <v>0</v>
      </c>
      <c r="R27" s="322">
        <v>70</v>
      </c>
      <c r="S27" s="322"/>
      <c r="T27" s="322"/>
      <c r="U27" s="322"/>
      <c r="V27" s="322"/>
      <c r="W27" s="322"/>
      <c r="X27" s="322">
        <f>SUM(R27:W27)</f>
        <v>70</v>
      </c>
      <c r="Y27" s="371">
        <f>X27*J27</f>
        <v>70</v>
      </c>
      <c r="Z27" s="371">
        <v>0</v>
      </c>
      <c r="AA27" s="371">
        <f>Y27+Z27</f>
        <v>70</v>
      </c>
    </row>
    <row r="29" spans="2:16" ht="12.75">
      <c r="B29" t="s">
        <v>736</v>
      </c>
      <c r="O29" s="200">
        <f>SUM(O5:O28)</f>
        <v>1</v>
      </c>
      <c r="P29" s="332">
        <f>SUM(P5:P28)</f>
        <v>0</v>
      </c>
    </row>
    <row r="30" ht="12.75">
      <c r="B30" t="s">
        <v>737</v>
      </c>
    </row>
    <row r="31" ht="12.75">
      <c r="B31" t="s">
        <v>731</v>
      </c>
    </row>
    <row r="33" spans="2:13" ht="15.75">
      <c r="B33" s="506" t="s">
        <v>100</v>
      </c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8"/>
    </row>
    <row r="34" spans="2:13" ht="12.75" customHeight="1">
      <c r="B34" s="428" t="s">
        <v>35</v>
      </c>
      <c r="C34" s="429"/>
      <c r="D34" s="434" t="s">
        <v>36</v>
      </c>
      <c r="E34" s="434" t="s">
        <v>37</v>
      </c>
      <c r="F34" s="434" t="s">
        <v>38</v>
      </c>
      <c r="G34" s="434" t="s">
        <v>39</v>
      </c>
      <c r="H34" s="499" t="s">
        <v>1104</v>
      </c>
      <c r="I34" s="499"/>
      <c r="J34" s="426" t="s">
        <v>40</v>
      </c>
      <c r="K34" s="472" t="s">
        <v>45</v>
      </c>
      <c r="L34" s="441" t="s">
        <v>41</v>
      </c>
      <c r="M34" s="442"/>
    </row>
    <row r="35" spans="2:13" ht="12.75">
      <c r="B35" s="430"/>
      <c r="C35" s="431"/>
      <c r="D35" s="435"/>
      <c r="E35" s="435"/>
      <c r="F35" s="435"/>
      <c r="G35" s="435"/>
      <c r="H35" s="280" t="s">
        <v>1102</v>
      </c>
      <c r="I35" s="279" t="s">
        <v>1103</v>
      </c>
      <c r="J35" s="427"/>
      <c r="K35" s="473"/>
      <c r="L35" s="443"/>
      <c r="M35" s="444"/>
    </row>
    <row r="36" spans="2:27" ht="12.75">
      <c r="B36" s="102" t="s">
        <v>732</v>
      </c>
      <c r="C36" s="107"/>
      <c r="D36" s="110"/>
      <c r="E36" s="110"/>
      <c r="F36" s="110"/>
      <c r="G36" s="110"/>
      <c r="H36" s="110"/>
      <c r="I36" s="110"/>
      <c r="J36" s="111"/>
      <c r="K36" s="168"/>
      <c r="L36" s="168"/>
      <c r="M36" s="121"/>
      <c r="R36" s="594" t="s">
        <v>126</v>
      </c>
      <c r="S36" s="595"/>
      <c r="T36" s="595"/>
      <c r="U36" s="595"/>
      <c r="V36" s="595"/>
      <c r="W36" s="595"/>
      <c r="X36" s="596"/>
      <c r="Y36" s="663" t="s">
        <v>1122</v>
      </c>
      <c r="Z36" s="664"/>
      <c r="AA36" s="665"/>
    </row>
    <row r="37" spans="2:27" ht="12.75">
      <c r="B37" s="119" t="s">
        <v>733</v>
      </c>
      <c r="C37" s="25"/>
      <c r="D37" s="25"/>
      <c r="E37" s="25"/>
      <c r="F37" s="25"/>
      <c r="G37" s="25"/>
      <c r="H37" s="25"/>
      <c r="I37" s="25"/>
      <c r="J37" s="25"/>
      <c r="K37" s="337"/>
      <c r="L37" s="25"/>
      <c r="M37" s="26"/>
      <c r="R37" s="460" t="s">
        <v>119</v>
      </c>
      <c r="S37" s="460" t="s">
        <v>37</v>
      </c>
      <c r="T37" s="460" t="s">
        <v>38</v>
      </c>
      <c r="U37" s="626" t="s">
        <v>120</v>
      </c>
      <c r="V37" s="460" t="s">
        <v>1102</v>
      </c>
      <c r="W37" s="460" t="s">
        <v>1103</v>
      </c>
      <c r="X37" s="460" t="s">
        <v>121</v>
      </c>
      <c r="Y37" s="419" t="s">
        <v>1123</v>
      </c>
      <c r="Z37" s="419" t="s">
        <v>1124</v>
      </c>
      <c r="AA37" s="419" t="s">
        <v>1125</v>
      </c>
    </row>
    <row r="38" spans="2:27" ht="12.75">
      <c r="B38" s="15" t="s">
        <v>734</v>
      </c>
      <c r="C38" s="95"/>
      <c r="D38" s="16"/>
      <c r="E38" s="16"/>
      <c r="F38" s="16"/>
      <c r="G38" s="16"/>
      <c r="H38" s="16"/>
      <c r="I38" s="16"/>
      <c r="J38" s="17"/>
      <c r="K38" s="47"/>
      <c r="L38" s="47"/>
      <c r="M38" s="18"/>
      <c r="R38" s="461"/>
      <c r="S38" s="461"/>
      <c r="T38" s="461"/>
      <c r="U38" s="627"/>
      <c r="V38" s="461"/>
      <c r="W38" s="461"/>
      <c r="X38" s="461"/>
      <c r="Y38" s="420"/>
      <c r="Z38" s="420"/>
      <c r="AA38" s="420"/>
    </row>
    <row r="39" spans="2:27" ht="12.75">
      <c r="B39" s="526" t="s">
        <v>735</v>
      </c>
      <c r="C39" s="583"/>
      <c r="D39" s="71" t="s">
        <v>23</v>
      </c>
      <c r="E39" s="71" t="s">
        <v>16</v>
      </c>
      <c r="F39" s="48" t="s">
        <v>19</v>
      </c>
      <c r="G39" s="9"/>
      <c r="H39" s="71" t="s">
        <v>124</v>
      </c>
      <c r="I39" s="71"/>
      <c r="J39" s="9">
        <v>4</v>
      </c>
      <c r="K39" s="10">
        <f>AA39</f>
        <v>52</v>
      </c>
      <c r="L39" s="709" t="s">
        <v>92</v>
      </c>
      <c r="M39" s="710"/>
      <c r="O39" s="60">
        <v>0</v>
      </c>
      <c r="P39" s="327">
        <f>O39*K39</f>
        <v>0</v>
      </c>
      <c r="R39" s="322">
        <v>10</v>
      </c>
      <c r="S39" s="322">
        <v>2</v>
      </c>
      <c r="T39" s="322">
        <v>-2</v>
      </c>
      <c r="U39" s="322"/>
      <c r="V39" s="322">
        <v>3</v>
      </c>
      <c r="W39" s="322"/>
      <c r="X39" s="322">
        <f>SUM(R39:W39)</f>
        <v>13</v>
      </c>
      <c r="Y39" s="371">
        <f>X39*J39</f>
        <v>52</v>
      </c>
      <c r="Z39" s="371">
        <v>0</v>
      </c>
      <c r="AA39" s="371">
        <f>Y39+Z39</f>
        <v>52</v>
      </c>
    </row>
    <row r="41" spans="15:16" ht="12.75">
      <c r="O41" s="200">
        <f>SUM(O29:O40)</f>
        <v>1</v>
      </c>
      <c r="P41" s="332">
        <f>SUM(P29:P40)</f>
        <v>0</v>
      </c>
    </row>
  </sheetData>
  <sheetProtection/>
  <mergeCells count="81">
    <mergeCell ref="B5:C5"/>
    <mergeCell ref="L5:M5"/>
    <mergeCell ref="U3:U4"/>
    <mergeCell ref="B2:M2"/>
    <mergeCell ref="R2:X2"/>
    <mergeCell ref="B3:C4"/>
    <mergeCell ref="J3:J4"/>
    <mergeCell ref="K3:K4"/>
    <mergeCell ref="L3:M4"/>
    <mergeCell ref="D3:D4"/>
    <mergeCell ref="E3:E4"/>
    <mergeCell ref="X3:X4"/>
    <mergeCell ref="O3:O4"/>
    <mergeCell ref="T3:T4"/>
    <mergeCell ref="R3:R4"/>
    <mergeCell ref="S3:S4"/>
    <mergeCell ref="P3:P4"/>
    <mergeCell ref="F3:F4"/>
    <mergeCell ref="L8:M10"/>
    <mergeCell ref="B12:C13"/>
    <mergeCell ref="L16:M16"/>
    <mergeCell ref="B6:C6"/>
    <mergeCell ref="L6:M6"/>
    <mergeCell ref="L15:M15"/>
    <mergeCell ref="B11:C11"/>
    <mergeCell ref="L17:M17"/>
    <mergeCell ref="E9:E10"/>
    <mergeCell ref="L19:M19"/>
    <mergeCell ref="L12:M13"/>
    <mergeCell ref="B14:B16"/>
    <mergeCell ref="B20:C20"/>
    <mergeCell ref="L14:M14"/>
    <mergeCell ref="D9:D10"/>
    <mergeCell ref="B8:B10"/>
    <mergeCell ref="C9:C10"/>
    <mergeCell ref="B34:C35"/>
    <mergeCell ref="K34:K35"/>
    <mergeCell ref="L20:M20"/>
    <mergeCell ref="B18:B19"/>
    <mergeCell ref="L18:M18"/>
    <mergeCell ref="B22:C22"/>
    <mergeCell ref="B27:C27"/>
    <mergeCell ref="L27:M27"/>
    <mergeCell ref="M21:M22"/>
    <mergeCell ref="L26:M26"/>
    <mergeCell ref="B39:C39"/>
    <mergeCell ref="J34:J35"/>
    <mergeCell ref="L34:M35"/>
    <mergeCell ref="V3:V4"/>
    <mergeCell ref="B33:M33"/>
    <mergeCell ref="B21:C21"/>
    <mergeCell ref="B24:B25"/>
    <mergeCell ref="C24:C25"/>
    <mergeCell ref="R36:X36"/>
    <mergeCell ref="L39:M39"/>
    <mergeCell ref="O2:P2"/>
    <mergeCell ref="D34:D35"/>
    <mergeCell ref="E34:E35"/>
    <mergeCell ref="F34:F35"/>
    <mergeCell ref="G34:G35"/>
    <mergeCell ref="H34:I34"/>
    <mergeCell ref="G3:G4"/>
    <mergeCell ref="H3:I3"/>
    <mergeCell ref="L24:M25"/>
    <mergeCell ref="L11:M11"/>
    <mergeCell ref="Y2:AA2"/>
    <mergeCell ref="Y3:Y4"/>
    <mergeCell ref="Z3:Z4"/>
    <mergeCell ref="AA3:AA4"/>
    <mergeCell ref="W3:W4"/>
    <mergeCell ref="Y37:Y38"/>
    <mergeCell ref="Z37:Z38"/>
    <mergeCell ref="AA37:AA38"/>
    <mergeCell ref="Y36:AA36"/>
    <mergeCell ref="X37:X38"/>
    <mergeCell ref="R37:R38"/>
    <mergeCell ref="S37:S38"/>
    <mergeCell ref="T37:T38"/>
    <mergeCell ref="U37:U38"/>
    <mergeCell ref="V37:V38"/>
    <mergeCell ref="W37:W38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8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2.57421875" style="0" customWidth="1"/>
    <col min="2" max="2" width="15.140625" style="0" customWidth="1"/>
    <col min="3" max="3" width="11.14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3" max="13" width="8.710937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6.8515625" style="43" customWidth="1"/>
    <col min="19" max="19" width="7.8515625" style="43" customWidth="1"/>
    <col min="20" max="20" width="8.00390625" style="43" customWidth="1"/>
    <col min="21" max="23" width="8.57421875" style="43" customWidth="1"/>
    <col min="24" max="24" width="6.8515625" style="43" customWidth="1"/>
  </cols>
  <sheetData>
    <row r="1" ht="6.75" customHeight="1"/>
    <row r="2" spans="2:27" ht="15.75">
      <c r="B2" s="506" t="s">
        <v>798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49">
        <v>1</v>
      </c>
      <c r="M5" s="450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25.5">
      <c r="B6" s="597" t="s">
        <v>1120</v>
      </c>
      <c r="C6" s="598"/>
      <c r="D6" s="281" t="s">
        <v>1115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51"/>
      <c r="M6" s="452"/>
      <c r="O6" s="60">
        <v>0</v>
      </c>
      <c r="P6" s="327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439" t="s">
        <v>1099</v>
      </c>
      <c r="C7" s="440"/>
      <c r="D7" s="54" t="s">
        <v>128</v>
      </c>
      <c r="E7" s="54"/>
      <c r="F7" s="54"/>
      <c r="G7" s="54"/>
      <c r="H7" s="54"/>
      <c r="I7" s="54"/>
      <c r="J7" s="56">
        <v>1</v>
      </c>
      <c r="K7" s="10">
        <f>AA7</f>
        <v>20</v>
      </c>
      <c r="L7" s="425" t="s">
        <v>42</v>
      </c>
      <c r="M7" s="424"/>
      <c r="O7" s="7">
        <v>0</v>
      </c>
      <c r="P7" s="319">
        <f>O7*K7</f>
        <v>0</v>
      </c>
      <c r="R7" s="330">
        <v>20</v>
      </c>
      <c r="S7" s="313"/>
      <c r="T7" s="313"/>
      <c r="U7" s="313"/>
      <c r="V7" s="313"/>
      <c r="W7" s="313"/>
      <c r="X7" s="322">
        <f>SUM(R7:W7)</f>
        <v>20</v>
      </c>
      <c r="Y7" s="371">
        <f>X7*J7</f>
        <v>20</v>
      </c>
      <c r="Z7" s="371">
        <v>0</v>
      </c>
      <c r="AA7" s="371">
        <f>Y7+Z7</f>
        <v>20</v>
      </c>
    </row>
    <row r="8" spans="2:27" ht="12.75">
      <c r="B8" s="15"/>
      <c r="C8" s="95"/>
      <c r="D8" s="16"/>
      <c r="E8" s="16"/>
      <c r="F8" s="16"/>
      <c r="G8" s="16"/>
      <c r="H8" s="16"/>
      <c r="I8" s="16"/>
      <c r="J8" s="17"/>
      <c r="K8" s="47"/>
      <c r="L8" s="47"/>
      <c r="M8" s="18"/>
      <c r="R8" s="323"/>
      <c r="S8" s="324"/>
      <c r="T8" s="324"/>
      <c r="U8" s="324"/>
      <c r="V8" s="324"/>
      <c r="W8" s="324"/>
      <c r="X8" s="325"/>
      <c r="Y8" s="371"/>
      <c r="Z8" s="371"/>
      <c r="AA8" s="371"/>
    </row>
    <row r="9" spans="2:27" ht="12.75">
      <c r="B9" s="599" t="s">
        <v>1041</v>
      </c>
      <c r="C9" s="589"/>
      <c r="D9" s="436" t="s">
        <v>137</v>
      </c>
      <c r="E9" s="1" t="s">
        <v>17</v>
      </c>
      <c r="F9" s="9" t="s">
        <v>20</v>
      </c>
      <c r="G9" s="9"/>
      <c r="H9" s="9"/>
      <c r="I9" s="9"/>
      <c r="J9" s="10">
        <v>4</v>
      </c>
      <c r="K9" s="10">
        <f>AA9</f>
        <v>60</v>
      </c>
      <c r="L9" s="700" t="s">
        <v>42</v>
      </c>
      <c r="M9" s="701"/>
      <c r="O9" s="60">
        <v>0</v>
      </c>
      <c r="P9" s="327">
        <f aca="true" t="shared" si="0" ref="P9:P23">O9*K9</f>
        <v>0</v>
      </c>
      <c r="R9" s="322">
        <v>10</v>
      </c>
      <c r="S9" s="322">
        <v>5</v>
      </c>
      <c r="T9" s="322"/>
      <c r="U9" s="322"/>
      <c r="V9" s="322"/>
      <c r="W9" s="322"/>
      <c r="X9" s="322">
        <f>SUM(R9:W9)</f>
        <v>15</v>
      </c>
      <c r="Y9" s="371">
        <f>X9*J9</f>
        <v>60</v>
      </c>
      <c r="Z9" s="371">
        <v>0</v>
      </c>
      <c r="AA9" s="371">
        <f>Y9+Z9</f>
        <v>60</v>
      </c>
    </row>
    <row r="10" spans="2:27" ht="12.75">
      <c r="B10" s="592"/>
      <c r="C10" s="593"/>
      <c r="D10" s="480"/>
      <c r="E10" s="1" t="s">
        <v>16</v>
      </c>
      <c r="F10" s="9"/>
      <c r="G10" s="9"/>
      <c r="H10" s="9"/>
      <c r="I10" s="9"/>
      <c r="J10" s="10">
        <v>4</v>
      </c>
      <c r="K10" s="10">
        <f>AA10</f>
        <v>48</v>
      </c>
      <c r="L10" s="702"/>
      <c r="M10" s="703"/>
      <c r="O10" s="60">
        <v>0</v>
      </c>
      <c r="P10" s="327">
        <f t="shared" si="0"/>
        <v>0</v>
      </c>
      <c r="R10" s="322">
        <v>10</v>
      </c>
      <c r="S10" s="322">
        <v>2</v>
      </c>
      <c r="T10" s="322"/>
      <c r="U10" s="322"/>
      <c r="V10" s="322"/>
      <c r="W10" s="322"/>
      <c r="X10" s="322">
        <f>SUM(R10:W10)</f>
        <v>12</v>
      </c>
      <c r="Y10" s="371">
        <f>X10*J10</f>
        <v>48</v>
      </c>
      <c r="Z10" s="371">
        <v>0</v>
      </c>
      <c r="AA10" s="371">
        <f>Y10+Z10</f>
        <v>48</v>
      </c>
    </row>
    <row r="11" spans="2:27" ht="12.75">
      <c r="B11" s="15" t="s">
        <v>79</v>
      </c>
      <c r="C11" s="95"/>
      <c r="D11" s="16"/>
      <c r="E11" s="16"/>
      <c r="F11" s="16"/>
      <c r="G11" s="16"/>
      <c r="H11" s="16"/>
      <c r="I11" s="16"/>
      <c r="J11" s="17"/>
      <c r="K11" s="47"/>
      <c r="L11" s="47"/>
      <c r="M11" s="18"/>
      <c r="R11" s="44"/>
      <c r="S11" s="45"/>
      <c r="T11" s="45"/>
      <c r="U11" s="45"/>
      <c r="V11" s="45"/>
      <c r="W11" s="45"/>
      <c r="X11" s="46"/>
      <c r="Y11" s="378"/>
      <c r="Z11" s="373"/>
      <c r="AA11" s="374"/>
    </row>
    <row r="12" spans="2:27" ht="12.75" customHeight="1">
      <c r="B12" s="445" t="s">
        <v>80</v>
      </c>
      <c r="C12" s="446"/>
      <c r="D12" s="9" t="s">
        <v>137</v>
      </c>
      <c r="E12" s="1" t="s">
        <v>17</v>
      </c>
      <c r="F12" s="6" t="s">
        <v>21</v>
      </c>
      <c r="G12" s="60"/>
      <c r="H12" s="60"/>
      <c r="I12" s="9"/>
      <c r="J12" s="10">
        <v>4</v>
      </c>
      <c r="K12" s="10">
        <f aca="true" t="shared" si="1" ref="K12:K18">AA12</f>
        <v>80</v>
      </c>
      <c r="L12" s="544" t="s">
        <v>81</v>
      </c>
      <c r="M12" s="545"/>
      <c r="O12" s="60">
        <v>0</v>
      </c>
      <c r="P12" s="327">
        <f t="shared" si="0"/>
        <v>0</v>
      </c>
      <c r="R12" s="322">
        <v>10</v>
      </c>
      <c r="S12" s="322">
        <v>5</v>
      </c>
      <c r="T12" s="322">
        <v>5</v>
      </c>
      <c r="U12" s="322"/>
      <c r="V12" s="322"/>
      <c r="W12" s="322"/>
      <c r="X12" s="322">
        <f aca="true" t="shared" si="2" ref="X12:X18">SUM(R12:W12)</f>
        <v>20</v>
      </c>
      <c r="Y12" s="371">
        <f aca="true" t="shared" si="3" ref="Y12:Y18">X12*J12</f>
        <v>80</v>
      </c>
      <c r="Z12" s="371">
        <v>0</v>
      </c>
      <c r="AA12" s="371">
        <f aca="true" t="shared" si="4" ref="AA12:AA18">Y12+Z12</f>
        <v>80</v>
      </c>
    </row>
    <row r="13" spans="2:27" ht="12.75">
      <c r="B13" s="483"/>
      <c r="C13" s="484"/>
      <c r="D13" s="9" t="s">
        <v>137</v>
      </c>
      <c r="E13" s="1" t="s">
        <v>16</v>
      </c>
      <c r="F13" s="6" t="s">
        <v>21</v>
      </c>
      <c r="G13" s="60"/>
      <c r="H13" s="60"/>
      <c r="I13" s="9"/>
      <c r="J13" s="10">
        <v>4</v>
      </c>
      <c r="K13" s="10">
        <f t="shared" si="1"/>
        <v>68</v>
      </c>
      <c r="L13" s="546"/>
      <c r="M13" s="547"/>
      <c r="O13" s="60">
        <v>0</v>
      </c>
      <c r="P13" s="327">
        <f t="shared" si="0"/>
        <v>0</v>
      </c>
      <c r="R13" s="322">
        <v>10</v>
      </c>
      <c r="S13" s="322">
        <v>2</v>
      </c>
      <c r="T13" s="322">
        <v>5</v>
      </c>
      <c r="U13" s="322"/>
      <c r="V13" s="322"/>
      <c r="W13" s="322"/>
      <c r="X13" s="322">
        <f t="shared" si="2"/>
        <v>17</v>
      </c>
      <c r="Y13" s="371">
        <f t="shared" si="3"/>
        <v>68</v>
      </c>
      <c r="Z13" s="371">
        <v>0</v>
      </c>
      <c r="AA13" s="371">
        <f t="shared" si="4"/>
        <v>68</v>
      </c>
    </row>
    <row r="14" spans="2:27" ht="27.75" customHeight="1">
      <c r="B14" s="504" t="s">
        <v>82</v>
      </c>
      <c r="C14" s="505"/>
      <c r="D14" s="9" t="s">
        <v>194</v>
      </c>
      <c r="E14" s="9" t="s">
        <v>49</v>
      </c>
      <c r="F14" s="9" t="s">
        <v>20</v>
      </c>
      <c r="G14" s="9" t="s">
        <v>50</v>
      </c>
      <c r="H14" s="14"/>
      <c r="I14" s="14"/>
      <c r="J14" s="10">
        <v>4</v>
      </c>
      <c r="K14" s="10">
        <f t="shared" si="1"/>
        <v>52</v>
      </c>
      <c r="L14" s="423" t="s">
        <v>83</v>
      </c>
      <c r="M14" s="424"/>
      <c r="O14" s="60">
        <v>0</v>
      </c>
      <c r="P14" s="327">
        <f t="shared" si="0"/>
        <v>0</v>
      </c>
      <c r="R14" s="322">
        <v>10</v>
      </c>
      <c r="S14" s="322"/>
      <c r="T14" s="322"/>
      <c r="U14" s="322">
        <v>3</v>
      </c>
      <c r="V14" s="322"/>
      <c r="W14" s="322"/>
      <c r="X14" s="322">
        <f t="shared" si="2"/>
        <v>13</v>
      </c>
      <c r="Y14" s="371">
        <f t="shared" si="3"/>
        <v>52</v>
      </c>
      <c r="Z14" s="371">
        <v>0</v>
      </c>
      <c r="AA14" s="371">
        <f t="shared" si="4"/>
        <v>52</v>
      </c>
    </row>
    <row r="15" spans="2:27" ht="12.75">
      <c r="B15" s="623" t="s">
        <v>84</v>
      </c>
      <c r="C15" s="624"/>
      <c r="D15" s="9" t="s">
        <v>23</v>
      </c>
      <c r="E15" s="1" t="s">
        <v>16</v>
      </c>
      <c r="F15" s="9" t="s">
        <v>20</v>
      </c>
      <c r="G15" s="5"/>
      <c r="H15" s="6" t="s">
        <v>124</v>
      </c>
      <c r="I15" s="6"/>
      <c r="J15" s="10">
        <v>4</v>
      </c>
      <c r="K15" s="10">
        <f t="shared" si="1"/>
        <v>60</v>
      </c>
      <c r="L15" s="423" t="s">
        <v>85</v>
      </c>
      <c r="M15" s="424"/>
      <c r="O15" s="60">
        <v>0</v>
      </c>
      <c r="P15" s="327">
        <f t="shared" si="0"/>
        <v>0</v>
      </c>
      <c r="R15" s="322">
        <v>10</v>
      </c>
      <c r="S15" s="322">
        <v>2</v>
      </c>
      <c r="T15" s="322"/>
      <c r="U15" s="322"/>
      <c r="V15" s="322">
        <v>3</v>
      </c>
      <c r="W15" s="322"/>
      <c r="X15" s="322">
        <f t="shared" si="2"/>
        <v>15</v>
      </c>
      <c r="Y15" s="371">
        <f t="shared" si="3"/>
        <v>60</v>
      </c>
      <c r="Z15" s="371">
        <v>0</v>
      </c>
      <c r="AA15" s="371">
        <f t="shared" si="4"/>
        <v>60</v>
      </c>
    </row>
    <row r="16" spans="2:27" ht="25.5" customHeight="1">
      <c r="B16" s="524" t="s">
        <v>86</v>
      </c>
      <c r="C16" s="525"/>
      <c r="D16" s="9" t="s">
        <v>44</v>
      </c>
      <c r="E16" s="9" t="s">
        <v>49</v>
      </c>
      <c r="F16" s="9" t="s">
        <v>20</v>
      </c>
      <c r="G16" s="9" t="s">
        <v>50</v>
      </c>
      <c r="H16" s="1"/>
      <c r="I16" s="1"/>
      <c r="J16" s="10">
        <v>4</v>
      </c>
      <c r="K16" s="10">
        <f t="shared" si="1"/>
        <v>32</v>
      </c>
      <c r="L16" s="423" t="s">
        <v>85</v>
      </c>
      <c r="M16" s="424"/>
      <c r="O16" s="60">
        <v>0</v>
      </c>
      <c r="P16" s="327">
        <f t="shared" si="0"/>
        <v>0</v>
      </c>
      <c r="R16" s="322">
        <v>5</v>
      </c>
      <c r="S16" s="322"/>
      <c r="T16" s="322"/>
      <c r="U16" s="322">
        <v>3</v>
      </c>
      <c r="V16" s="322"/>
      <c r="W16" s="322"/>
      <c r="X16" s="322">
        <f t="shared" si="2"/>
        <v>8</v>
      </c>
      <c r="Y16" s="371">
        <f t="shared" si="3"/>
        <v>32</v>
      </c>
      <c r="Z16" s="371">
        <v>0</v>
      </c>
      <c r="AA16" s="371">
        <f t="shared" si="4"/>
        <v>32</v>
      </c>
    </row>
    <row r="17" spans="2:27" ht="12.75">
      <c r="B17" s="504" t="s">
        <v>87</v>
      </c>
      <c r="C17" s="505"/>
      <c r="D17" s="9" t="s">
        <v>43</v>
      </c>
      <c r="E17" s="9" t="s">
        <v>16</v>
      </c>
      <c r="F17" s="9" t="s">
        <v>20</v>
      </c>
      <c r="G17" s="14"/>
      <c r="H17" s="14"/>
      <c r="I17" s="14"/>
      <c r="J17" s="10">
        <v>4</v>
      </c>
      <c r="K17" s="10">
        <f t="shared" si="1"/>
        <v>28</v>
      </c>
      <c r="L17" s="423" t="s">
        <v>60</v>
      </c>
      <c r="M17" s="424"/>
      <c r="O17" s="60">
        <v>0</v>
      </c>
      <c r="P17" s="327">
        <f t="shared" si="0"/>
        <v>0</v>
      </c>
      <c r="R17" s="322">
        <v>5</v>
      </c>
      <c r="S17" s="322">
        <v>2</v>
      </c>
      <c r="T17" s="322"/>
      <c r="U17" s="322"/>
      <c r="V17" s="322"/>
      <c r="W17" s="322"/>
      <c r="X17" s="322">
        <f t="shared" si="2"/>
        <v>7</v>
      </c>
      <c r="Y17" s="371">
        <f t="shared" si="3"/>
        <v>28</v>
      </c>
      <c r="Z17" s="371">
        <v>0</v>
      </c>
      <c r="AA17" s="371">
        <f t="shared" si="4"/>
        <v>28</v>
      </c>
    </row>
    <row r="18" spans="2:27" ht="12.75">
      <c r="B18" s="504" t="s">
        <v>88</v>
      </c>
      <c r="C18" s="505"/>
      <c r="D18" s="9" t="s">
        <v>44</v>
      </c>
      <c r="E18" s="9" t="s">
        <v>49</v>
      </c>
      <c r="F18" s="6" t="s">
        <v>21</v>
      </c>
      <c r="G18" s="9" t="s">
        <v>65</v>
      </c>
      <c r="H18" s="1"/>
      <c r="I18" s="1"/>
      <c r="J18" s="10">
        <v>4</v>
      </c>
      <c r="K18" s="10">
        <f t="shared" si="1"/>
        <v>52</v>
      </c>
      <c r="L18" s="423" t="s">
        <v>42</v>
      </c>
      <c r="M18" s="424"/>
      <c r="O18" s="60">
        <v>0</v>
      </c>
      <c r="P18" s="327">
        <f t="shared" si="0"/>
        <v>0</v>
      </c>
      <c r="R18" s="322">
        <v>5</v>
      </c>
      <c r="S18" s="322"/>
      <c r="T18" s="322">
        <v>5</v>
      </c>
      <c r="U18" s="322">
        <v>3</v>
      </c>
      <c r="V18" s="322"/>
      <c r="W18" s="322"/>
      <c r="X18" s="322">
        <f t="shared" si="2"/>
        <v>13</v>
      </c>
      <c r="Y18" s="371">
        <f t="shared" si="3"/>
        <v>52</v>
      </c>
      <c r="Z18" s="371">
        <v>0</v>
      </c>
      <c r="AA18" s="371">
        <f t="shared" si="4"/>
        <v>52</v>
      </c>
    </row>
    <row r="19" spans="2:27" ht="12.75">
      <c r="B19" s="15" t="s">
        <v>57</v>
      </c>
      <c r="C19" s="95"/>
      <c r="D19" s="16"/>
      <c r="E19" s="16"/>
      <c r="F19" s="16"/>
      <c r="G19" s="16"/>
      <c r="H19" s="16"/>
      <c r="I19" s="16"/>
      <c r="J19" s="17"/>
      <c r="K19" s="17"/>
      <c r="L19" s="17"/>
      <c r="M19" s="18"/>
      <c r="R19" s="44"/>
      <c r="S19" s="45"/>
      <c r="T19" s="45"/>
      <c r="U19" s="45"/>
      <c r="V19" s="45"/>
      <c r="W19" s="45"/>
      <c r="X19" s="46"/>
      <c r="Y19" s="378"/>
      <c r="Z19" s="373"/>
      <c r="AA19" s="374"/>
    </row>
    <row r="20" spans="2:27" ht="12.75">
      <c r="B20" s="504" t="s">
        <v>89</v>
      </c>
      <c r="C20" s="505"/>
      <c r="D20" s="9" t="s">
        <v>137</v>
      </c>
      <c r="E20" s="9" t="s">
        <v>17</v>
      </c>
      <c r="F20" s="48" t="s">
        <v>21</v>
      </c>
      <c r="G20" s="14"/>
      <c r="H20" s="14"/>
      <c r="I20" s="14"/>
      <c r="J20" s="10">
        <v>4</v>
      </c>
      <c r="K20" s="10">
        <f aca="true" t="shared" si="5" ref="K20:K35">AA20</f>
        <v>80</v>
      </c>
      <c r="L20" s="423" t="s">
        <v>59</v>
      </c>
      <c r="M20" s="424"/>
      <c r="O20" s="60">
        <v>0</v>
      </c>
      <c r="P20" s="327">
        <f t="shared" si="0"/>
        <v>0</v>
      </c>
      <c r="R20" s="322">
        <v>10</v>
      </c>
      <c r="S20" s="322">
        <v>5</v>
      </c>
      <c r="T20" s="322">
        <v>5</v>
      </c>
      <c r="U20" s="322"/>
      <c r="V20" s="322"/>
      <c r="W20" s="322"/>
      <c r="X20" s="322">
        <f aca="true" t="shared" si="6" ref="X20:X35">SUM(R20:W20)</f>
        <v>20</v>
      </c>
      <c r="Y20" s="371">
        <f aca="true" t="shared" si="7" ref="Y20:Y35">X20*J20</f>
        <v>80</v>
      </c>
      <c r="Z20" s="371">
        <v>0</v>
      </c>
      <c r="AA20" s="371">
        <f aca="true" t="shared" si="8" ref="AA20:AA35">Y20+Z20</f>
        <v>80</v>
      </c>
    </row>
    <row r="21" spans="2:27" ht="25.5">
      <c r="B21" s="233" t="s">
        <v>90</v>
      </c>
      <c r="C21" s="122" t="s">
        <v>1097</v>
      </c>
      <c r="D21" s="9" t="s">
        <v>43</v>
      </c>
      <c r="E21" s="9" t="s">
        <v>16</v>
      </c>
      <c r="F21" s="9" t="s">
        <v>20</v>
      </c>
      <c r="G21" s="14"/>
      <c r="H21" s="14"/>
      <c r="I21" s="14"/>
      <c r="J21" s="10">
        <v>4</v>
      </c>
      <c r="K21" s="10">
        <f t="shared" si="5"/>
        <v>28</v>
      </c>
      <c r="L21" s="423" t="s">
        <v>42</v>
      </c>
      <c r="M21" s="424"/>
      <c r="O21" s="60">
        <v>0</v>
      </c>
      <c r="P21" s="327">
        <f t="shared" si="0"/>
        <v>0</v>
      </c>
      <c r="R21" s="322">
        <v>5</v>
      </c>
      <c r="S21" s="322">
        <v>2</v>
      </c>
      <c r="T21" s="322"/>
      <c r="U21" s="322"/>
      <c r="V21" s="322"/>
      <c r="W21" s="322"/>
      <c r="X21" s="322">
        <f t="shared" si="6"/>
        <v>7</v>
      </c>
      <c r="Y21" s="371">
        <f t="shared" si="7"/>
        <v>28</v>
      </c>
      <c r="Z21" s="371">
        <v>0</v>
      </c>
      <c r="AA21" s="371">
        <f t="shared" si="8"/>
        <v>28</v>
      </c>
    </row>
    <row r="22" spans="2:27" ht="24" customHeight="1">
      <c r="B22" s="233" t="s">
        <v>91</v>
      </c>
      <c r="C22" s="122" t="s">
        <v>1097</v>
      </c>
      <c r="D22" s="9" t="s">
        <v>43</v>
      </c>
      <c r="E22" s="9" t="s">
        <v>16</v>
      </c>
      <c r="F22" s="71" t="s">
        <v>19</v>
      </c>
      <c r="G22" s="14"/>
      <c r="H22" s="14"/>
      <c r="I22" s="14"/>
      <c r="J22" s="10">
        <v>4</v>
      </c>
      <c r="K22" s="10">
        <f t="shared" si="5"/>
        <v>20</v>
      </c>
      <c r="L22" s="423" t="s">
        <v>42</v>
      </c>
      <c r="M22" s="424"/>
      <c r="O22" s="60">
        <v>0</v>
      </c>
      <c r="P22" s="327">
        <f t="shared" si="0"/>
        <v>0</v>
      </c>
      <c r="R22" s="322">
        <v>5</v>
      </c>
      <c r="S22" s="322">
        <v>2</v>
      </c>
      <c r="T22" s="322">
        <v>-2</v>
      </c>
      <c r="U22" s="322"/>
      <c r="V22" s="322"/>
      <c r="W22" s="322"/>
      <c r="X22" s="322">
        <f t="shared" si="6"/>
        <v>5</v>
      </c>
      <c r="Y22" s="371">
        <f t="shared" si="7"/>
        <v>20</v>
      </c>
      <c r="Z22" s="371">
        <v>0</v>
      </c>
      <c r="AA22" s="371">
        <f t="shared" si="8"/>
        <v>20</v>
      </c>
    </row>
    <row r="23" spans="2:27" ht="12.75">
      <c r="B23" s="453" t="s">
        <v>68</v>
      </c>
      <c r="C23" s="454"/>
      <c r="D23" s="13" t="s">
        <v>24</v>
      </c>
      <c r="E23" s="53" t="s">
        <v>16</v>
      </c>
      <c r="F23" s="53" t="s">
        <v>20</v>
      </c>
      <c r="G23" s="69"/>
      <c r="H23" s="69" t="s">
        <v>1145</v>
      </c>
      <c r="I23" s="69"/>
      <c r="J23" s="42">
        <v>6</v>
      </c>
      <c r="K23" s="10">
        <f t="shared" si="5"/>
        <v>60</v>
      </c>
      <c r="L23" s="423" t="s">
        <v>42</v>
      </c>
      <c r="M23" s="424"/>
      <c r="O23" s="60">
        <v>0</v>
      </c>
      <c r="P23" s="327">
        <f t="shared" si="0"/>
        <v>0</v>
      </c>
      <c r="R23" s="322">
        <v>5</v>
      </c>
      <c r="S23" s="322">
        <v>2</v>
      </c>
      <c r="T23" s="322"/>
      <c r="U23" s="322"/>
      <c r="V23" s="322">
        <v>3</v>
      </c>
      <c r="W23" s="322"/>
      <c r="X23" s="322">
        <f t="shared" si="6"/>
        <v>10</v>
      </c>
      <c r="Y23" s="371">
        <f t="shared" si="7"/>
        <v>60</v>
      </c>
      <c r="Z23" s="371">
        <v>0</v>
      </c>
      <c r="AA23" s="371">
        <f t="shared" si="8"/>
        <v>60</v>
      </c>
    </row>
    <row r="24" spans="2:27" ht="29.25" customHeight="1">
      <c r="B24" s="33" t="s">
        <v>564</v>
      </c>
      <c r="C24" s="33" t="s">
        <v>563</v>
      </c>
      <c r="D24" s="9" t="s">
        <v>23</v>
      </c>
      <c r="E24" s="9" t="s">
        <v>16</v>
      </c>
      <c r="F24" s="9" t="s">
        <v>20</v>
      </c>
      <c r="G24" s="14"/>
      <c r="H24" s="48" t="s">
        <v>124</v>
      </c>
      <c r="I24" s="48"/>
      <c r="J24" s="10">
        <v>4</v>
      </c>
      <c r="K24" s="10">
        <f t="shared" si="5"/>
        <v>60</v>
      </c>
      <c r="L24" s="423" t="s">
        <v>93</v>
      </c>
      <c r="M24" s="424"/>
      <c r="O24" s="60">
        <v>0</v>
      </c>
      <c r="P24" s="327">
        <f aca="true" t="shared" si="9" ref="P24:P35">O24*K24</f>
        <v>0</v>
      </c>
      <c r="R24" s="322">
        <v>10</v>
      </c>
      <c r="S24" s="322">
        <v>2</v>
      </c>
      <c r="T24" s="322"/>
      <c r="U24" s="322"/>
      <c r="V24" s="322">
        <v>3</v>
      </c>
      <c r="W24" s="322"/>
      <c r="X24" s="322">
        <f t="shared" si="6"/>
        <v>15</v>
      </c>
      <c r="Y24" s="371">
        <f t="shared" si="7"/>
        <v>60</v>
      </c>
      <c r="Z24" s="371">
        <v>0</v>
      </c>
      <c r="AA24" s="371">
        <f t="shared" si="8"/>
        <v>60</v>
      </c>
    </row>
    <row r="25" spans="2:27" ht="13.5" customHeight="1">
      <c r="B25" s="488" t="s">
        <v>565</v>
      </c>
      <c r="C25" s="488" t="s">
        <v>563</v>
      </c>
      <c r="D25" s="13" t="s">
        <v>23</v>
      </c>
      <c r="E25" s="9" t="s">
        <v>16</v>
      </c>
      <c r="F25" s="9" t="s">
        <v>20</v>
      </c>
      <c r="G25" s="14"/>
      <c r="H25" s="14"/>
      <c r="I25" s="14"/>
      <c r="J25" s="10">
        <v>4</v>
      </c>
      <c r="K25" s="10">
        <f t="shared" si="5"/>
        <v>48</v>
      </c>
      <c r="L25" s="449" t="s">
        <v>42</v>
      </c>
      <c r="M25" s="450"/>
      <c r="O25" s="60">
        <v>0</v>
      </c>
      <c r="P25" s="327">
        <f t="shared" si="9"/>
        <v>0</v>
      </c>
      <c r="R25" s="322">
        <v>10</v>
      </c>
      <c r="S25" s="322">
        <v>2</v>
      </c>
      <c r="T25" s="322"/>
      <c r="U25" s="322"/>
      <c r="V25" s="322"/>
      <c r="W25" s="322"/>
      <c r="X25" s="322">
        <f t="shared" si="6"/>
        <v>12</v>
      </c>
      <c r="Y25" s="371">
        <f t="shared" si="7"/>
        <v>48</v>
      </c>
      <c r="Z25" s="371">
        <v>0</v>
      </c>
      <c r="AA25" s="371">
        <f t="shared" si="8"/>
        <v>48</v>
      </c>
    </row>
    <row r="26" spans="2:27" ht="13.5" customHeight="1">
      <c r="B26" s="490"/>
      <c r="C26" s="490"/>
      <c r="D26" s="9" t="s">
        <v>43</v>
      </c>
      <c r="E26" s="9" t="s">
        <v>16</v>
      </c>
      <c r="F26" s="9" t="s">
        <v>20</v>
      </c>
      <c r="G26" s="14"/>
      <c r="H26" s="14"/>
      <c r="I26" s="14"/>
      <c r="J26" s="10">
        <v>4</v>
      </c>
      <c r="K26" s="10">
        <f t="shared" si="5"/>
        <v>28</v>
      </c>
      <c r="L26" s="451"/>
      <c r="M26" s="452"/>
      <c r="O26" s="60">
        <v>0</v>
      </c>
      <c r="P26" s="327">
        <f t="shared" si="9"/>
        <v>0</v>
      </c>
      <c r="R26" s="322">
        <v>5</v>
      </c>
      <c r="S26" s="322">
        <v>2</v>
      </c>
      <c r="T26" s="322"/>
      <c r="U26" s="322"/>
      <c r="V26" s="322"/>
      <c r="W26" s="322"/>
      <c r="X26" s="322">
        <f t="shared" si="6"/>
        <v>7</v>
      </c>
      <c r="Y26" s="371">
        <f t="shared" si="7"/>
        <v>28</v>
      </c>
      <c r="Z26" s="371">
        <v>0</v>
      </c>
      <c r="AA26" s="371">
        <f t="shared" si="8"/>
        <v>28</v>
      </c>
    </row>
    <row r="27" spans="2:27" ht="38.25">
      <c r="B27" s="33" t="s">
        <v>566</v>
      </c>
      <c r="C27" s="78" t="s">
        <v>1042</v>
      </c>
      <c r="D27" s="9" t="s">
        <v>23</v>
      </c>
      <c r="E27" s="9" t="s">
        <v>16</v>
      </c>
      <c r="F27" s="9" t="s">
        <v>20</v>
      </c>
      <c r="G27" s="5"/>
      <c r="H27" s="5"/>
      <c r="I27" s="5"/>
      <c r="J27" s="10">
        <v>4</v>
      </c>
      <c r="K27" s="10">
        <f t="shared" si="5"/>
        <v>48</v>
      </c>
      <c r="L27" s="423" t="s">
        <v>42</v>
      </c>
      <c r="M27" s="424"/>
      <c r="O27" s="60">
        <v>0</v>
      </c>
      <c r="P27" s="327">
        <f t="shared" si="9"/>
        <v>0</v>
      </c>
      <c r="R27" s="322">
        <v>10</v>
      </c>
      <c r="S27" s="322">
        <v>2</v>
      </c>
      <c r="T27" s="322"/>
      <c r="U27" s="322"/>
      <c r="V27" s="322"/>
      <c r="W27" s="322"/>
      <c r="X27" s="322">
        <f t="shared" si="6"/>
        <v>12</v>
      </c>
      <c r="Y27" s="371">
        <f t="shared" si="7"/>
        <v>48</v>
      </c>
      <c r="Z27" s="371">
        <v>0</v>
      </c>
      <c r="AA27" s="371">
        <f t="shared" si="8"/>
        <v>48</v>
      </c>
    </row>
    <row r="28" spans="2:27" ht="12.75">
      <c r="B28" s="524" t="s">
        <v>94</v>
      </c>
      <c r="C28" s="525"/>
      <c r="D28" s="9" t="s">
        <v>43</v>
      </c>
      <c r="E28" s="9" t="s">
        <v>16</v>
      </c>
      <c r="F28" s="9" t="s">
        <v>20</v>
      </c>
      <c r="G28" s="14"/>
      <c r="H28" s="14"/>
      <c r="I28" s="14"/>
      <c r="J28" s="10">
        <v>4</v>
      </c>
      <c r="K28" s="10">
        <f t="shared" si="5"/>
        <v>28</v>
      </c>
      <c r="L28" s="423" t="s">
        <v>60</v>
      </c>
      <c r="M28" s="424"/>
      <c r="O28" s="60">
        <v>0</v>
      </c>
      <c r="P28" s="327">
        <f t="shared" si="9"/>
        <v>0</v>
      </c>
      <c r="R28" s="322">
        <v>5</v>
      </c>
      <c r="S28" s="322">
        <v>2</v>
      </c>
      <c r="T28" s="322"/>
      <c r="U28" s="322"/>
      <c r="V28" s="322"/>
      <c r="W28" s="322"/>
      <c r="X28" s="322">
        <f t="shared" si="6"/>
        <v>7</v>
      </c>
      <c r="Y28" s="371">
        <f t="shared" si="7"/>
        <v>28</v>
      </c>
      <c r="Z28" s="371">
        <v>0</v>
      </c>
      <c r="AA28" s="371">
        <f t="shared" si="8"/>
        <v>28</v>
      </c>
    </row>
    <row r="29" spans="2:27" ht="12.75">
      <c r="B29" s="588" t="s">
        <v>95</v>
      </c>
      <c r="C29" s="589"/>
      <c r="D29" s="436" t="s">
        <v>23</v>
      </c>
      <c r="E29" s="436" t="s">
        <v>16</v>
      </c>
      <c r="F29" s="9" t="s">
        <v>20</v>
      </c>
      <c r="G29" s="9"/>
      <c r="H29" s="71" t="s">
        <v>124</v>
      </c>
      <c r="I29" s="71"/>
      <c r="J29" s="10">
        <v>4</v>
      </c>
      <c r="K29" s="10">
        <f t="shared" si="5"/>
        <v>60</v>
      </c>
      <c r="L29" s="724" t="s">
        <v>60</v>
      </c>
      <c r="M29" s="701"/>
      <c r="O29" s="60">
        <v>0</v>
      </c>
      <c r="P29" s="327">
        <f t="shared" si="9"/>
        <v>0</v>
      </c>
      <c r="R29" s="322">
        <v>10</v>
      </c>
      <c r="S29" s="322">
        <v>2</v>
      </c>
      <c r="T29" s="322"/>
      <c r="U29" s="322"/>
      <c r="V29" s="322">
        <v>3</v>
      </c>
      <c r="W29" s="322"/>
      <c r="X29" s="322">
        <f t="shared" si="6"/>
        <v>15</v>
      </c>
      <c r="Y29" s="371">
        <f t="shared" si="7"/>
        <v>60</v>
      </c>
      <c r="Z29" s="371">
        <v>0</v>
      </c>
      <c r="AA29" s="371">
        <f t="shared" si="8"/>
        <v>60</v>
      </c>
    </row>
    <row r="30" spans="2:27" ht="12.75">
      <c r="B30" s="592"/>
      <c r="C30" s="593"/>
      <c r="D30" s="480"/>
      <c r="E30" s="480"/>
      <c r="F30" s="72" t="s">
        <v>19</v>
      </c>
      <c r="G30" s="9"/>
      <c r="H30" s="71" t="s">
        <v>124</v>
      </c>
      <c r="I30" s="9"/>
      <c r="J30" s="10">
        <v>4</v>
      </c>
      <c r="K30" s="10">
        <f t="shared" si="5"/>
        <v>52</v>
      </c>
      <c r="L30" s="725"/>
      <c r="M30" s="726"/>
      <c r="O30" s="60">
        <v>0</v>
      </c>
      <c r="P30" s="327">
        <f t="shared" si="9"/>
        <v>0</v>
      </c>
      <c r="R30" s="322">
        <v>10</v>
      </c>
      <c r="S30" s="322">
        <v>2</v>
      </c>
      <c r="T30" s="322">
        <v>-2</v>
      </c>
      <c r="U30" s="322"/>
      <c r="V30" s="322">
        <v>3</v>
      </c>
      <c r="W30" s="322"/>
      <c r="X30" s="322">
        <f t="shared" si="6"/>
        <v>13</v>
      </c>
      <c r="Y30" s="371">
        <f t="shared" si="7"/>
        <v>52</v>
      </c>
      <c r="Z30" s="371">
        <v>0</v>
      </c>
      <c r="AA30" s="371">
        <f t="shared" si="8"/>
        <v>52</v>
      </c>
    </row>
    <row r="31" spans="2:27" ht="12.75" customHeight="1">
      <c r="B31" s="445" t="s">
        <v>96</v>
      </c>
      <c r="C31" s="446"/>
      <c r="D31" s="436" t="s">
        <v>43</v>
      </c>
      <c r="E31" s="436" t="s">
        <v>16</v>
      </c>
      <c r="F31" s="9" t="s">
        <v>20</v>
      </c>
      <c r="G31" s="9"/>
      <c r="H31" s="9"/>
      <c r="I31" s="9"/>
      <c r="J31" s="10">
        <v>4</v>
      </c>
      <c r="K31" s="10">
        <f t="shared" si="5"/>
        <v>28</v>
      </c>
      <c r="L31" s="725"/>
      <c r="M31" s="726"/>
      <c r="O31" s="60">
        <v>0</v>
      </c>
      <c r="P31" s="327">
        <f t="shared" si="9"/>
        <v>0</v>
      </c>
      <c r="R31" s="322">
        <v>5</v>
      </c>
      <c r="S31" s="322">
        <v>2</v>
      </c>
      <c r="T31" s="322"/>
      <c r="U31" s="322"/>
      <c r="V31" s="322"/>
      <c r="W31" s="322"/>
      <c r="X31" s="322">
        <f t="shared" si="6"/>
        <v>7</v>
      </c>
      <c r="Y31" s="371">
        <f t="shared" si="7"/>
        <v>28</v>
      </c>
      <c r="Z31" s="371">
        <v>0</v>
      </c>
      <c r="AA31" s="371">
        <f t="shared" si="8"/>
        <v>28</v>
      </c>
    </row>
    <row r="32" spans="2:27" ht="12.75">
      <c r="B32" s="483"/>
      <c r="C32" s="484"/>
      <c r="D32" s="480"/>
      <c r="E32" s="480"/>
      <c r="F32" s="72" t="s">
        <v>19</v>
      </c>
      <c r="G32" s="9"/>
      <c r="H32" s="9"/>
      <c r="I32" s="9"/>
      <c r="J32" s="10">
        <v>4</v>
      </c>
      <c r="K32" s="10">
        <f t="shared" si="5"/>
        <v>20</v>
      </c>
      <c r="L32" s="702"/>
      <c r="M32" s="703"/>
      <c r="O32" s="60">
        <v>0</v>
      </c>
      <c r="P32" s="327">
        <f t="shared" si="9"/>
        <v>0</v>
      </c>
      <c r="R32" s="322">
        <v>5</v>
      </c>
      <c r="S32" s="322">
        <v>2</v>
      </c>
      <c r="T32" s="322">
        <v>-2</v>
      </c>
      <c r="U32" s="322"/>
      <c r="V32" s="322"/>
      <c r="W32" s="322"/>
      <c r="X32" s="322">
        <f t="shared" si="6"/>
        <v>5</v>
      </c>
      <c r="Y32" s="371">
        <f t="shared" si="7"/>
        <v>20</v>
      </c>
      <c r="Z32" s="371">
        <v>0</v>
      </c>
      <c r="AA32" s="371">
        <f t="shared" si="8"/>
        <v>20</v>
      </c>
    </row>
    <row r="33" spans="2:27" ht="12.75">
      <c r="B33" s="623" t="s">
        <v>31</v>
      </c>
      <c r="C33" s="624"/>
      <c r="D33" s="71" t="s">
        <v>1119</v>
      </c>
      <c r="E33" s="1"/>
      <c r="F33" s="9"/>
      <c r="G33" s="5"/>
      <c r="H33" s="5"/>
      <c r="I33" s="5"/>
      <c r="J33" s="10">
        <v>1</v>
      </c>
      <c r="K33" s="10">
        <f t="shared" si="5"/>
        <v>75</v>
      </c>
      <c r="L33" s="423" t="s">
        <v>92</v>
      </c>
      <c r="M33" s="424"/>
      <c r="O33" s="60">
        <v>0</v>
      </c>
      <c r="P33" s="327">
        <f t="shared" si="9"/>
        <v>0</v>
      </c>
      <c r="R33" s="322">
        <v>75</v>
      </c>
      <c r="S33" s="322"/>
      <c r="T33" s="322"/>
      <c r="U33" s="322"/>
      <c r="V33" s="322"/>
      <c r="W33" s="322"/>
      <c r="X33" s="322">
        <f t="shared" si="6"/>
        <v>75</v>
      </c>
      <c r="Y33" s="371">
        <f t="shared" si="7"/>
        <v>75</v>
      </c>
      <c r="Z33" s="371">
        <v>0</v>
      </c>
      <c r="AA33" s="371">
        <f t="shared" si="8"/>
        <v>75</v>
      </c>
    </row>
    <row r="34" spans="2:27" ht="12.75">
      <c r="B34" s="623" t="s">
        <v>97</v>
      </c>
      <c r="C34" s="624"/>
      <c r="D34" s="48" t="s">
        <v>820</v>
      </c>
      <c r="E34" s="1"/>
      <c r="F34" s="9"/>
      <c r="G34" s="5"/>
      <c r="H34" s="5"/>
      <c r="I34" s="5"/>
      <c r="J34" s="10">
        <v>1</v>
      </c>
      <c r="K34" s="10">
        <f t="shared" si="5"/>
        <v>70</v>
      </c>
      <c r="L34" s="423" t="s">
        <v>42</v>
      </c>
      <c r="M34" s="424"/>
      <c r="O34" s="60">
        <v>0</v>
      </c>
      <c r="P34" s="327">
        <f t="shared" si="9"/>
        <v>0</v>
      </c>
      <c r="R34" s="322">
        <v>70</v>
      </c>
      <c r="S34" s="322"/>
      <c r="T34" s="322"/>
      <c r="U34" s="322"/>
      <c r="V34" s="322"/>
      <c r="W34" s="322"/>
      <c r="X34" s="322">
        <f t="shared" si="6"/>
        <v>70</v>
      </c>
      <c r="Y34" s="371">
        <f t="shared" si="7"/>
        <v>70</v>
      </c>
      <c r="Z34" s="371">
        <v>0</v>
      </c>
      <c r="AA34" s="371">
        <f t="shared" si="8"/>
        <v>70</v>
      </c>
    </row>
    <row r="35" spans="2:27" ht="12.75">
      <c r="B35" s="453" t="s">
        <v>56</v>
      </c>
      <c r="C35" s="454"/>
      <c r="D35" s="9" t="s">
        <v>125</v>
      </c>
      <c r="E35" s="7"/>
      <c r="F35" s="7"/>
      <c r="G35" s="7"/>
      <c r="H35" s="7"/>
      <c r="I35" s="7"/>
      <c r="J35" s="10">
        <v>1</v>
      </c>
      <c r="K35" s="10">
        <f t="shared" si="5"/>
        <v>5</v>
      </c>
      <c r="L35" s="722" t="s">
        <v>245</v>
      </c>
      <c r="M35" s="637"/>
      <c r="O35" s="60">
        <v>0</v>
      </c>
      <c r="P35" s="327">
        <f t="shared" si="9"/>
        <v>0</v>
      </c>
      <c r="R35" s="322">
        <v>5</v>
      </c>
      <c r="S35" s="322"/>
      <c r="T35" s="322"/>
      <c r="U35" s="322"/>
      <c r="V35" s="322"/>
      <c r="W35" s="322"/>
      <c r="X35" s="322">
        <f t="shared" si="6"/>
        <v>5</v>
      </c>
      <c r="Y35" s="371">
        <f t="shared" si="7"/>
        <v>5</v>
      </c>
      <c r="Z35" s="371">
        <v>0</v>
      </c>
      <c r="AA35" s="371">
        <f t="shared" si="8"/>
        <v>5</v>
      </c>
    </row>
    <row r="36" spans="2:13" ht="12.75">
      <c r="B36" s="15" t="s">
        <v>72</v>
      </c>
      <c r="C36" s="95"/>
      <c r="D36" s="19"/>
      <c r="E36" s="19"/>
      <c r="F36" s="19"/>
      <c r="G36" s="19"/>
      <c r="H36" s="19"/>
      <c r="I36" s="19"/>
      <c r="J36" s="19"/>
      <c r="K36" s="17"/>
      <c r="L36" s="19"/>
      <c r="M36" s="20"/>
    </row>
    <row r="37" spans="2:13" ht="12.75">
      <c r="B37" s="35" t="s">
        <v>74</v>
      </c>
      <c r="C37" s="150"/>
      <c r="D37" s="36"/>
      <c r="E37" s="36"/>
      <c r="F37" s="36"/>
      <c r="G37" s="36"/>
      <c r="H37" s="36"/>
      <c r="I37" s="36"/>
      <c r="J37" s="36"/>
      <c r="K37" s="346"/>
      <c r="L37" s="36"/>
      <c r="M37" s="37"/>
    </row>
    <row r="38" spans="2:16" ht="12.75">
      <c r="B38" s="34" t="s">
        <v>98</v>
      </c>
      <c r="C38" s="123"/>
      <c r="D38" s="31"/>
      <c r="E38" s="31"/>
      <c r="F38" s="31"/>
      <c r="G38" s="31"/>
      <c r="H38" s="31"/>
      <c r="I38" s="31"/>
      <c r="J38" s="31"/>
      <c r="K38" s="335"/>
      <c r="L38" s="31"/>
      <c r="M38" s="32"/>
      <c r="O38" s="200">
        <f>SUM(O5:O37)</f>
        <v>1</v>
      </c>
      <c r="P38" s="332">
        <f>SUM(P5:P37)</f>
        <v>0</v>
      </c>
    </row>
    <row r="39" spans="2:13" ht="12.75">
      <c r="B39" s="34" t="s">
        <v>76</v>
      </c>
      <c r="C39" s="123"/>
      <c r="D39" s="31"/>
      <c r="E39" s="31"/>
      <c r="F39" s="31"/>
      <c r="G39" s="31"/>
      <c r="H39" s="31"/>
      <c r="I39" s="31"/>
      <c r="J39" s="31"/>
      <c r="K39" s="335"/>
      <c r="L39" s="31"/>
      <c r="M39" s="32"/>
    </row>
    <row r="40" spans="2:13" ht="12.75">
      <c r="B40" s="38" t="s">
        <v>99</v>
      </c>
      <c r="C40" s="106"/>
      <c r="D40" s="39"/>
      <c r="E40" s="39"/>
      <c r="F40" s="39"/>
      <c r="G40" s="39"/>
      <c r="H40" s="39"/>
      <c r="I40" s="39"/>
      <c r="J40" s="39"/>
      <c r="K40" s="329"/>
      <c r="L40" s="39"/>
      <c r="M40" s="40"/>
    </row>
    <row r="41" ht="10.5" customHeight="1"/>
    <row r="42" spans="2:13" ht="15.75">
      <c r="B42" s="506" t="s">
        <v>100</v>
      </c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8"/>
    </row>
    <row r="43" spans="2:27" ht="12.75" customHeight="1">
      <c r="B43" s="428" t="s">
        <v>35</v>
      </c>
      <c r="C43" s="429"/>
      <c r="D43" s="434" t="s">
        <v>36</v>
      </c>
      <c r="E43" s="434" t="s">
        <v>37</v>
      </c>
      <c r="F43" s="434" t="s">
        <v>38</v>
      </c>
      <c r="G43" s="434" t="s">
        <v>39</v>
      </c>
      <c r="H43" s="499" t="s">
        <v>1104</v>
      </c>
      <c r="I43" s="499"/>
      <c r="J43" s="426" t="s">
        <v>40</v>
      </c>
      <c r="K43" s="472" t="s">
        <v>45</v>
      </c>
      <c r="L43" s="441" t="s">
        <v>41</v>
      </c>
      <c r="M43" s="442"/>
      <c r="R43" s="460" t="s">
        <v>119</v>
      </c>
      <c r="S43" s="460" t="s">
        <v>37</v>
      </c>
      <c r="T43" s="460" t="s">
        <v>38</v>
      </c>
      <c r="U43" s="626" t="s">
        <v>120</v>
      </c>
      <c r="V43" s="460" t="s">
        <v>1102</v>
      </c>
      <c r="W43" s="460" t="s">
        <v>1103</v>
      </c>
      <c r="X43" s="460" t="s">
        <v>121</v>
      </c>
      <c r="Y43" s="419" t="s">
        <v>1123</v>
      </c>
      <c r="Z43" s="419" t="s">
        <v>1124</v>
      </c>
      <c r="AA43" s="419" t="s">
        <v>1125</v>
      </c>
    </row>
    <row r="44" spans="2:27" ht="12.75">
      <c r="B44" s="430"/>
      <c r="C44" s="431"/>
      <c r="D44" s="435"/>
      <c r="E44" s="435"/>
      <c r="F44" s="435"/>
      <c r="G44" s="435"/>
      <c r="H44" s="280" t="s">
        <v>1102</v>
      </c>
      <c r="I44" s="279" t="s">
        <v>1103</v>
      </c>
      <c r="J44" s="427"/>
      <c r="K44" s="473"/>
      <c r="L44" s="443"/>
      <c r="M44" s="444"/>
      <c r="R44" s="461"/>
      <c r="S44" s="461"/>
      <c r="T44" s="461"/>
      <c r="U44" s="627"/>
      <c r="V44" s="461"/>
      <c r="W44" s="461"/>
      <c r="X44" s="461"/>
      <c r="Y44" s="420"/>
      <c r="Z44" s="420"/>
      <c r="AA44" s="420"/>
    </row>
    <row r="45" spans="2:27" ht="12.75">
      <c r="B45" s="15" t="s">
        <v>108</v>
      </c>
      <c r="C45" s="95"/>
      <c r="D45" s="19"/>
      <c r="E45" s="19"/>
      <c r="F45" s="19"/>
      <c r="G45" s="19"/>
      <c r="H45" s="19"/>
      <c r="I45" s="19"/>
      <c r="J45" s="19"/>
      <c r="K45" s="17"/>
      <c r="L45" s="19"/>
      <c r="M45" s="20"/>
      <c r="R45" s="44"/>
      <c r="S45" s="45"/>
      <c r="T45" s="45"/>
      <c r="U45" s="45"/>
      <c r="V45" s="45"/>
      <c r="W45" s="45"/>
      <c r="X45" s="46"/>
      <c r="Y45" s="378"/>
      <c r="Z45" s="373"/>
      <c r="AA45" s="374"/>
    </row>
    <row r="46" spans="2:27" ht="41.25" customHeight="1">
      <c r="B46" s="504" t="s">
        <v>101</v>
      </c>
      <c r="C46" s="505"/>
      <c r="D46" s="9" t="s">
        <v>23</v>
      </c>
      <c r="E46" s="9" t="s">
        <v>17</v>
      </c>
      <c r="F46" s="48" t="s">
        <v>21</v>
      </c>
      <c r="G46" s="14"/>
      <c r="H46" s="225" t="s">
        <v>48</v>
      </c>
      <c r="I46" s="225"/>
      <c r="J46" s="10">
        <v>4</v>
      </c>
      <c r="K46" s="10">
        <f>AA46</f>
        <v>92</v>
      </c>
      <c r="L46" s="723" t="s">
        <v>102</v>
      </c>
      <c r="M46" s="699"/>
      <c r="O46" s="60">
        <v>0</v>
      </c>
      <c r="P46" s="327">
        <f>O46*K46</f>
        <v>0</v>
      </c>
      <c r="R46" s="322">
        <v>10</v>
      </c>
      <c r="S46" s="322">
        <v>5</v>
      </c>
      <c r="T46" s="322">
        <v>5</v>
      </c>
      <c r="U46" s="322"/>
      <c r="V46" s="322">
        <v>3</v>
      </c>
      <c r="W46" s="322"/>
      <c r="X46" s="322">
        <f>SUM(R46:W46)</f>
        <v>23</v>
      </c>
      <c r="Y46" s="371">
        <f>X46*J46</f>
        <v>92</v>
      </c>
      <c r="Z46" s="371">
        <v>0</v>
      </c>
      <c r="AA46" s="371">
        <f>Y46+Z46</f>
        <v>92</v>
      </c>
    </row>
    <row r="47" spans="2:27" ht="12.75" customHeight="1">
      <c r="B47" s="445" t="s">
        <v>103</v>
      </c>
      <c r="C47" s="446"/>
      <c r="D47" s="436" t="s">
        <v>23</v>
      </c>
      <c r="E47" s="1" t="s">
        <v>17</v>
      </c>
      <c r="F47" s="9" t="s">
        <v>20</v>
      </c>
      <c r="G47" s="14"/>
      <c r="H47" s="225" t="s">
        <v>48</v>
      </c>
      <c r="I47" s="225"/>
      <c r="J47" s="10">
        <v>4</v>
      </c>
      <c r="K47" s="10">
        <f>AA47</f>
        <v>72</v>
      </c>
      <c r="L47" s="716" t="s">
        <v>102</v>
      </c>
      <c r="M47" s="717"/>
      <c r="O47" s="60">
        <v>0</v>
      </c>
      <c r="P47" s="327">
        <f>O47*K47</f>
        <v>0</v>
      </c>
      <c r="R47" s="322">
        <v>10</v>
      </c>
      <c r="S47" s="322">
        <v>5</v>
      </c>
      <c r="T47" s="322"/>
      <c r="U47" s="322"/>
      <c r="V47" s="322">
        <v>3</v>
      </c>
      <c r="W47" s="322"/>
      <c r="X47" s="322">
        <f>SUM(R47:W47)</f>
        <v>18</v>
      </c>
      <c r="Y47" s="371">
        <f>X47*J47</f>
        <v>72</v>
      </c>
      <c r="Z47" s="371">
        <v>0</v>
      </c>
      <c r="AA47" s="371">
        <f>Y47+Z47</f>
        <v>72</v>
      </c>
    </row>
    <row r="48" spans="2:27" ht="12.75">
      <c r="B48" s="458"/>
      <c r="C48" s="459"/>
      <c r="D48" s="437"/>
      <c r="E48" s="1" t="s">
        <v>16</v>
      </c>
      <c r="F48" s="9" t="s">
        <v>20</v>
      </c>
      <c r="G48" s="14"/>
      <c r="H48" s="225" t="s">
        <v>48</v>
      </c>
      <c r="I48" s="14"/>
      <c r="J48" s="10">
        <v>4</v>
      </c>
      <c r="K48" s="10">
        <f>AA48</f>
        <v>60</v>
      </c>
      <c r="L48" s="718"/>
      <c r="M48" s="719"/>
      <c r="O48" s="60">
        <v>0</v>
      </c>
      <c r="P48" s="327">
        <f>O48*K48</f>
        <v>0</v>
      </c>
      <c r="R48" s="322">
        <v>10</v>
      </c>
      <c r="S48" s="322">
        <v>2</v>
      </c>
      <c r="T48" s="322"/>
      <c r="U48" s="322"/>
      <c r="V48" s="322">
        <v>3</v>
      </c>
      <c r="W48" s="322"/>
      <c r="X48" s="322">
        <f>SUM(R48:W48)</f>
        <v>15</v>
      </c>
      <c r="Y48" s="371">
        <f>X48*J48</f>
        <v>60</v>
      </c>
      <c r="Z48" s="371">
        <v>0</v>
      </c>
      <c r="AA48" s="371">
        <f>Y48+Z48</f>
        <v>60</v>
      </c>
    </row>
    <row r="49" spans="2:27" ht="12.75">
      <c r="B49" s="458"/>
      <c r="C49" s="459"/>
      <c r="D49" s="437"/>
      <c r="E49" s="1" t="s">
        <v>17</v>
      </c>
      <c r="F49" s="72" t="s">
        <v>19</v>
      </c>
      <c r="G49" s="14"/>
      <c r="H49" s="225" t="s">
        <v>48</v>
      </c>
      <c r="I49" s="14"/>
      <c r="J49" s="10">
        <v>4</v>
      </c>
      <c r="K49" s="10">
        <f>AA49</f>
        <v>64</v>
      </c>
      <c r="L49" s="718"/>
      <c r="M49" s="719"/>
      <c r="O49" s="60">
        <v>0</v>
      </c>
      <c r="P49" s="327">
        <f>O49*K49</f>
        <v>0</v>
      </c>
      <c r="R49" s="322">
        <v>10</v>
      </c>
      <c r="S49" s="322">
        <v>5</v>
      </c>
      <c r="T49" s="322">
        <v>-2</v>
      </c>
      <c r="U49" s="322"/>
      <c r="V49" s="322">
        <v>3</v>
      </c>
      <c r="W49" s="322"/>
      <c r="X49" s="322">
        <f>SUM(R49:W49)</f>
        <v>16</v>
      </c>
      <c r="Y49" s="371">
        <f>X49*J49</f>
        <v>64</v>
      </c>
      <c r="Z49" s="371">
        <v>0</v>
      </c>
      <c r="AA49" s="371">
        <f>Y49+Z49</f>
        <v>64</v>
      </c>
    </row>
    <row r="50" spans="2:27" ht="12.75">
      <c r="B50" s="483"/>
      <c r="C50" s="484"/>
      <c r="D50" s="480"/>
      <c r="E50" s="1" t="s">
        <v>16</v>
      </c>
      <c r="F50" s="72" t="s">
        <v>19</v>
      </c>
      <c r="G50" s="14"/>
      <c r="H50" s="225" t="s">
        <v>48</v>
      </c>
      <c r="I50" s="14"/>
      <c r="J50" s="10">
        <v>4</v>
      </c>
      <c r="K50" s="10">
        <f>AA50</f>
        <v>52</v>
      </c>
      <c r="L50" s="720"/>
      <c r="M50" s="721"/>
      <c r="O50" s="60">
        <v>0</v>
      </c>
      <c r="P50" s="327">
        <f>O50*K50</f>
        <v>0</v>
      </c>
      <c r="R50" s="322">
        <v>10</v>
      </c>
      <c r="S50" s="322">
        <v>2</v>
      </c>
      <c r="T50" s="322">
        <v>-2</v>
      </c>
      <c r="U50" s="322"/>
      <c r="V50" s="322">
        <v>3</v>
      </c>
      <c r="W50" s="322"/>
      <c r="X50" s="322">
        <f>SUM(R50:W50)</f>
        <v>13</v>
      </c>
      <c r="Y50" s="371">
        <f>X50*J50</f>
        <v>52</v>
      </c>
      <c r="Z50" s="371">
        <v>0</v>
      </c>
      <c r="AA50" s="371">
        <f>Y50+Z50</f>
        <v>52</v>
      </c>
    </row>
    <row r="51" spans="2:13" ht="12.75">
      <c r="B51" s="41" t="s">
        <v>104</v>
      </c>
      <c r="C51" s="36"/>
      <c r="D51" s="36"/>
      <c r="E51" s="36"/>
      <c r="F51" s="36"/>
      <c r="G51" s="36"/>
      <c r="H51" s="36"/>
      <c r="I51" s="36"/>
      <c r="J51" s="36"/>
      <c r="K51" s="346"/>
      <c r="L51" s="36"/>
      <c r="M51" s="37"/>
    </row>
    <row r="52" spans="2:13" ht="12.75">
      <c r="B52" s="30" t="s">
        <v>105</v>
      </c>
      <c r="C52" s="31"/>
      <c r="D52" s="31"/>
      <c r="E52" s="31"/>
      <c r="F52" s="31"/>
      <c r="G52" s="31"/>
      <c r="H52" s="31"/>
      <c r="I52" s="31"/>
      <c r="J52" s="31"/>
      <c r="K52" s="335"/>
      <c r="L52" s="31"/>
      <c r="M52" s="32"/>
    </row>
    <row r="53" spans="2:13" ht="12.75">
      <c r="B53" s="30" t="s">
        <v>106</v>
      </c>
      <c r="C53" s="31"/>
      <c r="D53" s="31"/>
      <c r="E53" s="31"/>
      <c r="F53" s="31"/>
      <c r="G53" s="31"/>
      <c r="H53" s="31"/>
      <c r="I53" s="31"/>
      <c r="J53" s="31"/>
      <c r="K53" s="335"/>
      <c r="L53" s="31"/>
      <c r="M53" s="32"/>
    </row>
    <row r="54" spans="2:27" ht="12.75" customHeight="1">
      <c r="B54" s="219" t="s">
        <v>1043</v>
      </c>
      <c r="C54" s="39"/>
      <c r="D54" s="39"/>
      <c r="E54" s="39"/>
      <c r="F54" s="39"/>
      <c r="G54" s="39"/>
      <c r="H54" s="39"/>
      <c r="I54" s="39"/>
      <c r="J54" s="39"/>
      <c r="K54" s="329"/>
      <c r="L54" s="39"/>
      <c r="M54" s="40"/>
      <c r="R54" s="460" t="s">
        <v>119</v>
      </c>
      <c r="S54" s="460" t="s">
        <v>37</v>
      </c>
      <c r="T54" s="460" t="s">
        <v>38</v>
      </c>
      <c r="U54" s="626" t="s">
        <v>120</v>
      </c>
      <c r="V54" s="460" t="s">
        <v>1102</v>
      </c>
      <c r="W54" s="460" t="s">
        <v>1103</v>
      </c>
      <c r="X54" s="460" t="s">
        <v>121</v>
      </c>
      <c r="Y54" s="419" t="s">
        <v>1123</v>
      </c>
      <c r="Z54" s="419" t="s">
        <v>1124</v>
      </c>
      <c r="AA54" s="419" t="s">
        <v>1125</v>
      </c>
    </row>
    <row r="55" spans="2:27" ht="12.75">
      <c r="B55" s="15" t="s">
        <v>107</v>
      </c>
      <c r="C55" s="95"/>
      <c r="D55" s="19"/>
      <c r="E55" s="19"/>
      <c r="F55" s="19"/>
      <c r="G55" s="19"/>
      <c r="H55" s="19"/>
      <c r="I55" s="19"/>
      <c r="J55" s="19"/>
      <c r="K55" s="17"/>
      <c r="L55" s="19"/>
      <c r="M55" s="20"/>
      <c r="R55" s="461"/>
      <c r="S55" s="461"/>
      <c r="T55" s="461"/>
      <c r="U55" s="627"/>
      <c r="V55" s="461"/>
      <c r="W55" s="461"/>
      <c r="X55" s="461"/>
      <c r="Y55" s="420"/>
      <c r="Z55" s="420"/>
      <c r="AA55" s="420"/>
    </row>
    <row r="56" spans="2:27" ht="26.25" customHeight="1">
      <c r="B56" s="504" t="s">
        <v>109</v>
      </c>
      <c r="C56" s="505"/>
      <c r="D56" s="9" t="s">
        <v>23</v>
      </c>
      <c r="E56" s="9" t="s">
        <v>17</v>
      </c>
      <c r="F56" s="48" t="s">
        <v>21</v>
      </c>
      <c r="G56" s="14"/>
      <c r="H56" s="14"/>
      <c r="I56" s="14"/>
      <c r="J56" s="10">
        <v>4</v>
      </c>
      <c r="K56" s="10">
        <f>AA56</f>
        <v>80</v>
      </c>
      <c r="L56" s="423" t="s">
        <v>110</v>
      </c>
      <c r="M56" s="424"/>
      <c r="O56" s="60">
        <v>0</v>
      </c>
      <c r="P56" s="327">
        <f>O56*K56</f>
        <v>0</v>
      </c>
      <c r="R56" s="322">
        <v>10</v>
      </c>
      <c r="S56" s="322">
        <v>5</v>
      </c>
      <c r="T56" s="322">
        <v>5</v>
      </c>
      <c r="U56" s="322"/>
      <c r="V56" s="322"/>
      <c r="W56" s="322"/>
      <c r="X56" s="322">
        <f>SUM(R56:W56)</f>
        <v>20</v>
      </c>
      <c r="Y56" s="371">
        <f>X56*J56</f>
        <v>80</v>
      </c>
      <c r="Z56" s="371">
        <v>0</v>
      </c>
      <c r="AA56" s="371">
        <f>Y56+Z56</f>
        <v>80</v>
      </c>
    </row>
    <row r="57" spans="2:27" ht="27.75" customHeight="1">
      <c r="B57" s="504" t="s">
        <v>111</v>
      </c>
      <c r="C57" s="505"/>
      <c r="D57" s="9" t="s">
        <v>43</v>
      </c>
      <c r="E57" s="9" t="s">
        <v>17</v>
      </c>
      <c r="F57" s="48" t="s">
        <v>21</v>
      </c>
      <c r="G57" s="14"/>
      <c r="H57" s="14"/>
      <c r="I57" s="14"/>
      <c r="J57" s="10">
        <v>4</v>
      </c>
      <c r="K57" s="10">
        <f>AA57</f>
        <v>60</v>
      </c>
      <c r="L57" s="423" t="s">
        <v>110</v>
      </c>
      <c r="M57" s="424"/>
      <c r="O57" s="60">
        <v>0</v>
      </c>
      <c r="P57" s="327">
        <f>O57*K57</f>
        <v>0</v>
      </c>
      <c r="R57" s="322">
        <v>5</v>
      </c>
      <c r="S57" s="322">
        <v>5</v>
      </c>
      <c r="T57" s="322">
        <v>5</v>
      </c>
      <c r="U57" s="322"/>
      <c r="V57" s="322"/>
      <c r="W57" s="322"/>
      <c r="X57" s="322">
        <f>SUM(R57:W57)</f>
        <v>15</v>
      </c>
      <c r="Y57" s="371">
        <f>X57*J57</f>
        <v>60</v>
      </c>
      <c r="Z57" s="371">
        <v>0</v>
      </c>
      <c r="AA57" s="371">
        <f>Y57+Z57</f>
        <v>60</v>
      </c>
    </row>
    <row r="58" spans="2:27" ht="12.75">
      <c r="B58" s="623" t="s">
        <v>112</v>
      </c>
      <c r="C58" s="624"/>
      <c r="D58" s="1" t="s">
        <v>44</v>
      </c>
      <c r="E58" s="1" t="s">
        <v>49</v>
      </c>
      <c r="F58" s="9" t="s">
        <v>20</v>
      </c>
      <c r="G58" s="1" t="s">
        <v>63</v>
      </c>
      <c r="H58" s="1"/>
      <c r="I58" s="1"/>
      <c r="J58" s="4">
        <v>4</v>
      </c>
      <c r="K58" s="10">
        <f>AA58</f>
        <v>32</v>
      </c>
      <c r="L58" s="704" t="s">
        <v>59</v>
      </c>
      <c r="M58" s="705"/>
      <c r="O58" s="60">
        <v>0</v>
      </c>
      <c r="P58" s="327">
        <f>O58*K58</f>
        <v>0</v>
      </c>
      <c r="R58" s="322">
        <v>5</v>
      </c>
      <c r="S58" s="322"/>
      <c r="T58" s="322"/>
      <c r="U58" s="322">
        <v>3</v>
      </c>
      <c r="V58" s="322"/>
      <c r="W58" s="322"/>
      <c r="X58" s="322">
        <f>SUM(R58:W58)</f>
        <v>8</v>
      </c>
      <c r="Y58" s="371">
        <f>X58*J58</f>
        <v>32</v>
      </c>
      <c r="Z58" s="371">
        <v>0</v>
      </c>
      <c r="AA58" s="371">
        <f>Y58+Z58</f>
        <v>32</v>
      </c>
    </row>
    <row r="59" spans="2:13" ht="12.75">
      <c r="B59" s="27" t="s">
        <v>113</v>
      </c>
      <c r="C59" s="28"/>
      <c r="D59" s="28"/>
      <c r="E59" s="28"/>
      <c r="F59" s="28"/>
      <c r="G59" s="28"/>
      <c r="H59" s="28"/>
      <c r="I59" s="28"/>
      <c r="J59" s="28"/>
      <c r="K59" s="349"/>
      <c r="L59" s="28"/>
      <c r="M59" s="29"/>
    </row>
    <row r="60" ht="7.5" customHeight="1"/>
    <row r="61" spans="2:27" ht="15.75">
      <c r="B61" s="506" t="s">
        <v>114</v>
      </c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8"/>
      <c r="R61" s="713" t="s">
        <v>1101</v>
      </c>
      <c r="S61" s="714"/>
      <c r="T61" s="714"/>
      <c r="U61" s="714"/>
      <c r="V61" s="714"/>
      <c r="W61" s="714"/>
      <c r="X61" s="715"/>
      <c r="Y61" s="663" t="s">
        <v>1122</v>
      </c>
      <c r="Z61" s="664"/>
      <c r="AA61" s="665"/>
    </row>
    <row r="62" spans="2:27" ht="12.75" customHeight="1">
      <c r="B62" s="428" t="s">
        <v>35</v>
      </c>
      <c r="C62" s="429"/>
      <c r="D62" s="434" t="s">
        <v>36</v>
      </c>
      <c r="E62" s="434" t="s">
        <v>37</v>
      </c>
      <c r="F62" s="434" t="s">
        <v>38</v>
      </c>
      <c r="G62" s="434" t="s">
        <v>39</v>
      </c>
      <c r="H62" s="499" t="s">
        <v>1104</v>
      </c>
      <c r="I62" s="499"/>
      <c r="J62" s="426" t="s">
        <v>40</v>
      </c>
      <c r="K62" s="472" t="s">
        <v>45</v>
      </c>
      <c r="L62" s="441" t="s">
        <v>41</v>
      </c>
      <c r="M62" s="442"/>
      <c r="R62" s="460" t="s">
        <v>119</v>
      </c>
      <c r="S62" s="460" t="s">
        <v>37</v>
      </c>
      <c r="T62" s="460" t="s">
        <v>38</v>
      </c>
      <c r="U62" s="626" t="s">
        <v>120</v>
      </c>
      <c r="V62" s="460" t="s">
        <v>1102</v>
      </c>
      <c r="W62" s="460" t="s">
        <v>1103</v>
      </c>
      <c r="X62" s="460" t="s">
        <v>121</v>
      </c>
      <c r="Y62" s="419" t="s">
        <v>1123</v>
      </c>
      <c r="Z62" s="419" t="s">
        <v>1124</v>
      </c>
      <c r="AA62" s="419" t="s">
        <v>1125</v>
      </c>
    </row>
    <row r="63" spans="2:27" ht="12.75">
      <c r="B63" s="430"/>
      <c r="C63" s="431"/>
      <c r="D63" s="435"/>
      <c r="E63" s="435"/>
      <c r="F63" s="435"/>
      <c r="G63" s="435"/>
      <c r="H63" s="280" t="s">
        <v>1102</v>
      </c>
      <c r="I63" s="279" t="s">
        <v>1103</v>
      </c>
      <c r="J63" s="427"/>
      <c r="K63" s="473"/>
      <c r="L63" s="443"/>
      <c r="M63" s="444"/>
      <c r="R63" s="461"/>
      <c r="S63" s="461"/>
      <c r="T63" s="461"/>
      <c r="U63" s="627"/>
      <c r="V63" s="461"/>
      <c r="W63" s="461"/>
      <c r="X63" s="461"/>
      <c r="Y63" s="420"/>
      <c r="Z63" s="420"/>
      <c r="AA63" s="420"/>
    </row>
    <row r="64" spans="2:27" ht="12.75">
      <c r="B64" s="597" t="s">
        <v>127</v>
      </c>
      <c r="C64" s="598"/>
      <c r="D64" s="54" t="s">
        <v>128</v>
      </c>
      <c r="E64" s="54"/>
      <c r="F64" s="54"/>
      <c r="G64" s="54"/>
      <c r="H64" s="54"/>
      <c r="I64" s="54"/>
      <c r="J64" s="56">
        <v>1</v>
      </c>
      <c r="K64" s="10">
        <f>AA64</f>
        <v>20</v>
      </c>
      <c r="L64" s="423">
        <v>1</v>
      </c>
      <c r="M64" s="424"/>
      <c r="O64" s="60">
        <v>0</v>
      </c>
      <c r="P64" s="327">
        <f>O64*K64</f>
        <v>0</v>
      </c>
      <c r="R64" s="330">
        <v>20</v>
      </c>
      <c r="S64" s="313"/>
      <c r="T64" s="313"/>
      <c r="U64" s="313"/>
      <c r="V64" s="313"/>
      <c r="W64" s="313"/>
      <c r="X64" s="322">
        <f>SUM(R64:W64)</f>
        <v>20</v>
      </c>
      <c r="Y64" s="371">
        <f>X64*J64</f>
        <v>20</v>
      </c>
      <c r="Z64" s="371">
        <v>0</v>
      </c>
      <c r="AA64" s="371">
        <f>Y64+Z64</f>
        <v>20</v>
      </c>
    </row>
    <row r="65" spans="2:27" ht="12.75">
      <c r="B65" s="15"/>
      <c r="C65" s="95"/>
      <c r="D65" s="16"/>
      <c r="E65" s="16"/>
      <c r="F65" s="16"/>
      <c r="G65" s="16"/>
      <c r="H65" s="16"/>
      <c r="I65" s="16"/>
      <c r="J65" s="17"/>
      <c r="K65" s="47"/>
      <c r="L65" s="47"/>
      <c r="M65" s="18"/>
      <c r="R65" s="323"/>
      <c r="S65" s="324"/>
      <c r="T65" s="324"/>
      <c r="U65" s="324"/>
      <c r="V65" s="324"/>
      <c r="W65" s="324"/>
      <c r="X65" s="325"/>
      <c r="Y65" s="378"/>
      <c r="Z65" s="373"/>
      <c r="AA65" s="374"/>
    </row>
    <row r="66" spans="2:27" ht="12.75">
      <c r="B66" s="504" t="s">
        <v>28</v>
      </c>
      <c r="C66" s="505"/>
      <c r="D66" s="9" t="s">
        <v>137</v>
      </c>
      <c r="E66" s="1" t="s">
        <v>16</v>
      </c>
      <c r="F66" s="9" t="s">
        <v>20</v>
      </c>
      <c r="G66" s="14"/>
      <c r="H66" s="14"/>
      <c r="I66" s="14"/>
      <c r="J66" s="10">
        <v>4</v>
      </c>
      <c r="K66" s="10">
        <f>AA66</f>
        <v>48</v>
      </c>
      <c r="L66" s="423" t="s">
        <v>59</v>
      </c>
      <c r="M66" s="424"/>
      <c r="O66" s="60">
        <v>0</v>
      </c>
      <c r="P66" s="327">
        <f>O66*K66</f>
        <v>0</v>
      </c>
      <c r="R66" s="322">
        <v>10</v>
      </c>
      <c r="S66" s="322">
        <v>2</v>
      </c>
      <c r="T66" s="322"/>
      <c r="U66" s="322"/>
      <c r="V66" s="322"/>
      <c r="W66" s="322"/>
      <c r="X66" s="322">
        <f>SUM(R66:W66)</f>
        <v>12</v>
      </c>
      <c r="Y66" s="371">
        <f>X66*J66</f>
        <v>48</v>
      </c>
      <c r="Z66" s="371">
        <v>0</v>
      </c>
      <c r="AA66" s="371">
        <f>Y66+Z66</f>
        <v>48</v>
      </c>
    </row>
    <row r="67" spans="2:27" ht="12.75">
      <c r="B67" s="524" t="s">
        <v>115</v>
      </c>
      <c r="C67" s="525"/>
      <c r="D67" s="9" t="s">
        <v>43</v>
      </c>
      <c r="E67" s="9" t="s">
        <v>16</v>
      </c>
      <c r="F67" s="9" t="s">
        <v>20</v>
      </c>
      <c r="G67" s="14"/>
      <c r="H67" s="14"/>
      <c r="I67" s="14"/>
      <c r="J67" s="10">
        <v>4</v>
      </c>
      <c r="K67" s="10">
        <f>AA67</f>
        <v>28</v>
      </c>
      <c r="L67" s="423" t="s">
        <v>116</v>
      </c>
      <c r="M67" s="424"/>
      <c r="O67" s="60">
        <v>0</v>
      </c>
      <c r="P67" s="327">
        <f>O67*K67</f>
        <v>0</v>
      </c>
      <c r="R67" s="322">
        <v>5</v>
      </c>
      <c r="S67" s="322">
        <v>2</v>
      </c>
      <c r="T67" s="322"/>
      <c r="U67" s="322"/>
      <c r="V67" s="322"/>
      <c r="W67" s="322"/>
      <c r="X67" s="322">
        <f>SUM(R67:W67)</f>
        <v>7</v>
      </c>
      <c r="Y67" s="371">
        <f>X67*J67</f>
        <v>28</v>
      </c>
      <c r="Z67" s="371">
        <v>0</v>
      </c>
      <c r="AA67" s="371">
        <f>Y67+Z67</f>
        <v>28</v>
      </c>
    </row>
    <row r="68" spans="2:27" ht="12.75">
      <c r="B68" s="524" t="s">
        <v>117</v>
      </c>
      <c r="C68" s="525"/>
      <c r="D68" s="9" t="s">
        <v>44</v>
      </c>
      <c r="E68" s="9" t="s">
        <v>49</v>
      </c>
      <c r="F68" s="9" t="s">
        <v>20</v>
      </c>
      <c r="G68" s="9" t="s">
        <v>63</v>
      </c>
      <c r="H68" s="1"/>
      <c r="I68" s="1"/>
      <c r="J68" s="10">
        <v>4</v>
      </c>
      <c r="K68" s="10">
        <f>AA68</f>
        <v>32</v>
      </c>
      <c r="L68" s="423" t="s">
        <v>42</v>
      </c>
      <c r="M68" s="424"/>
      <c r="O68" s="60">
        <v>0</v>
      </c>
      <c r="P68" s="327">
        <f>O68*K68</f>
        <v>0</v>
      </c>
      <c r="R68" s="322">
        <v>5</v>
      </c>
      <c r="S68" s="322"/>
      <c r="T68" s="322"/>
      <c r="U68" s="322">
        <v>3</v>
      </c>
      <c r="V68" s="322"/>
      <c r="W68" s="322"/>
      <c r="X68" s="322">
        <f>SUM(R68:W68)</f>
        <v>8</v>
      </c>
      <c r="Y68" s="371">
        <f>X68*J68</f>
        <v>32</v>
      </c>
      <c r="Z68" s="371">
        <v>0</v>
      </c>
      <c r="AA68" s="371">
        <f>Y68+Z68</f>
        <v>32</v>
      </c>
    </row>
    <row r="69" ht="7.5" customHeight="1"/>
    <row r="70" spans="2:27" ht="15.75">
      <c r="B70" s="506" t="s">
        <v>118</v>
      </c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8"/>
      <c r="R70" s="713" t="s">
        <v>1101</v>
      </c>
      <c r="S70" s="714"/>
      <c r="T70" s="714"/>
      <c r="U70" s="714"/>
      <c r="V70" s="714"/>
      <c r="W70" s="714"/>
      <c r="X70" s="715"/>
      <c r="Y70" s="663" t="s">
        <v>1122</v>
      </c>
      <c r="Z70" s="664"/>
      <c r="AA70" s="665"/>
    </row>
    <row r="71" spans="2:27" ht="12.75" customHeight="1">
      <c r="B71" s="428" t="s">
        <v>35</v>
      </c>
      <c r="C71" s="429"/>
      <c r="D71" s="434" t="s">
        <v>36</v>
      </c>
      <c r="E71" s="434" t="s">
        <v>37</v>
      </c>
      <c r="F71" s="434" t="s">
        <v>38</v>
      </c>
      <c r="G71" s="434" t="s">
        <v>39</v>
      </c>
      <c r="H71" s="499" t="s">
        <v>1104</v>
      </c>
      <c r="I71" s="499"/>
      <c r="J71" s="426" t="s">
        <v>40</v>
      </c>
      <c r="K71" s="472" t="s">
        <v>45</v>
      </c>
      <c r="L71" s="441" t="s">
        <v>41</v>
      </c>
      <c r="M71" s="442"/>
      <c r="R71" s="460" t="s">
        <v>119</v>
      </c>
      <c r="S71" s="460" t="s">
        <v>37</v>
      </c>
      <c r="T71" s="460" t="s">
        <v>38</v>
      </c>
      <c r="U71" s="626" t="s">
        <v>120</v>
      </c>
      <c r="V71" s="460" t="s">
        <v>1102</v>
      </c>
      <c r="W71" s="460" t="s">
        <v>1103</v>
      </c>
      <c r="X71" s="460" t="s">
        <v>121</v>
      </c>
      <c r="Y71" s="419" t="s">
        <v>1123</v>
      </c>
      <c r="Z71" s="419" t="s">
        <v>1124</v>
      </c>
      <c r="AA71" s="419" t="s">
        <v>1125</v>
      </c>
    </row>
    <row r="72" spans="2:27" ht="12.75">
      <c r="B72" s="430"/>
      <c r="C72" s="431"/>
      <c r="D72" s="435"/>
      <c r="E72" s="435"/>
      <c r="F72" s="435"/>
      <c r="G72" s="435"/>
      <c r="H72" s="280" t="s">
        <v>1102</v>
      </c>
      <c r="I72" s="279" t="s">
        <v>1103</v>
      </c>
      <c r="J72" s="427"/>
      <c r="K72" s="473"/>
      <c r="L72" s="443"/>
      <c r="M72" s="444"/>
      <c r="R72" s="461"/>
      <c r="S72" s="461"/>
      <c r="T72" s="461"/>
      <c r="U72" s="627"/>
      <c r="V72" s="461"/>
      <c r="W72" s="461"/>
      <c r="X72" s="461"/>
      <c r="Y72" s="420"/>
      <c r="Z72" s="420"/>
      <c r="AA72" s="420"/>
    </row>
    <row r="73" spans="2:27" ht="12.75">
      <c r="B73" s="597" t="s">
        <v>127</v>
      </c>
      <c r="C73" s="598"/>
      <c r="D73" s="54" t="s">
        <v>128</v>
      </c>
      <c r="E73" s="54"/>
      <c r="F73" s="54"/>
      <c r="G73" s="54"/>
      <c r="H73" s="54"/>
      <c r="I73" s="54"/>
      <c r="J73" s="56">
        <v>1</v>
      </c>
      <c r="K73" s="10">
        <f>AA73</f>
        <v>20</v>
      </c>
      <c r="L73" s="423">
        <v>1</v>
      </c>
      <c r="M73" s="424"/>
      <c r="O73" s="60">
        <v>0</v>
      </c>
      <c r="P73" s="327">
        <f>O73*K73</f>
        <v>0</v>
      </c>
      <c r="R73" s="330">
        <v>20</v>
      </c>
      <c r="S73" s="313"/>
      <c r="T73" s="313"/>
      <c r="U73" s="313"/>
      <c r="V73" s="313"/>
      <c r="W73" s="313"/>
      <c r="X73" s="322">
        <f>SUM(R73:W73)</f>
        <v>20</v>
      </c>
      <c r="Y73" s="371">
        <f>X73*J73</f>
        <v>20</v>
      </c>
      <c r="Z73" s="371">
        <v>0</v>
      </c>
      <c r="AA73" s="371">
        <f>Y73+Z73</f>
        <v>20</v>
      </c>
    </row>
    <row r="74" spans="2:27" ht="12.75">
      <c r="B74" s="15"/>
      <c r="C74" s="95"/>
      <c r="D74" s="16"/>
      <c r="E74" s="16"/>
      <c r="F74" s="16"/>
      <c r="G74" s="16"/>
      <c r="H74" s="16"/>
      <c r="I74" s="16"/>
      <c r="J74" s="17"/>
      <c r="K74" s="47"/>
      <c r="L74" s="47"/>
      <c r="M74" s="18"/>
      <c r="R74" s="323"/>
      <c r="S74" s="324"/>
      <c r="T74" s="324"/>
      <c r="U74" s="324"/>
      <c r="V74" s="324"/>
      <c r="W74" s="324"/>
      <c r="X74" s="325"/>
      <c r="Y74" s="378"/>
      <c r="Z74" s="373"/>
      <c r="AA74" s="374"/>
    </row>
    <row r="75" spans="2:27" ht="12.75">
      <c r="B75" s="504" t="s">
        <v>28</v>
      </c>
      <c r="C75" s="505"/>
      <c r="D75" s="9" t="s">
        <v>137</v>
      </c>
      <c r="E75" s="1" t="s">
        <v>16</v>
      </c>
      <c r="F75" s="48" t="s">
        <v>21</v>
      </c>
      <c r="G75" s="14"/>
      <c r="H75" s="14"/>
      <c r="I75" s="14"/>
      <c r="J75" s="10">
        <v>4</v>
      </c>
      <c r="K75" s="10">
        <f aca="true" t="shared" si="10" ref="K75:K84">AA75</f>
        <v>68</v>
      </c>
      <c r="L75" s="423" t="s">
        <v>42</v>
      </c>
      <c r="M75" s="424"/>
      <c r="O75" s="60">
        <v>0</v>
      </c>
      <c r="P75" s="327">
        <f aca="true" t="shared" si="11" ref="P75:P84">O75*K75</f>
        <v>0</v>
      </c>
      <c r="R75" s="322">
        <v>10</v>
      </c>
      <c r="S75" s="322">
        <v>2</v>
      </c>
      <c r="T75" s="322">
        <v>5</v>
      </c>
      <c r="U75" s="322"/>
      <c r="V75" s="322"/>
      <c r="W75" s="322"/>
      <c r="X75" s="322">
        <f aca="true" t="shared" si="12" ref="X75:X84">SUM(R75:W75)</f>
        <v>17</v>
      </c>
      <c r="Y75" s="371">
        <f aca="true" t="shared" si="13" ref="Y75:Y84">X75*J75</f>
        <v>68</v>
      </c>
      <c r="Z75" s="371">
        <v>0</v>
      </c>
      <c r="AA75" s="371">
        <f aca="true" t="shared" si="14" ref="AA75:AA84">Y75+Z75</f>
        <v>68</v>
      </c>
    </row>
    <row r="76" spans="2:27" ht="12.75">
      <c r="B76" s="588" t="s">
        <v>51</v>
      </c>
      <c r="C76" s="589"/>
      <c r="D76" s="436" t="s">
        <v>23</v>
      </c>
      <c r="E76" s="436" t="s">
        <v>16</v>
      </c>
      <c r="F76" s="9" t="s">
        <v>20</v>
      </c>
      <c r="G76" s="48" t="s">
        <v>50</v>
      </c>
      <c r="H76" s="9" t="s">
        <v>48</v>
      </c>
      <c r="I76" s="9"/>
      <c r="J76" s="10">
        <v>4</v>
      </c>
      <c r="K76" s="10">
        <f t="shared" si="10"/>
        <v>72</v>
      </c>
      <c r="L76" s="530" t="s">
        <v>116</v>
      </c>
      <c r="M76" s="531"/>
      <c r="O76" s="60">
        <v>0</v>
      </c>
      <c r="P76" s="327">
        <f t="shared" si="11"/>
        <v>0</v>
      </c>
      <c r="R76" s="322">
        <v>10</v>
      </c>
      <c r="S76" s="322">
        <v>2</v>
      </c>
      <c r="T76" s="322"/>
      <c r="U76" s="322">
        <v>3</v>
      </c>
      <c r="V76" s="322">
        <v>3</v>
      </c>
      <c r="W76" s="322"/>
      <c r="X76" s="322">
        <f t="shared" si="12"/>
        <v>18</v>
      </c>
      <c r="Y76" s="371">
        <f t="shared" si="13"/>
        <v>72</v>
      </c>
      <c r="Z76" s="371">
        <v>0</v>
      </c>
      <c r="AA76" s="371">
        <f t="shared" si="14"/>
        <v>72</v>
      </c>
    </row>
    <row r="77" spans="2:27" ht="12.75">
      <c r="B77" s="592"/>
      <c r="C77" s="593"/>
      <c r="D77" s="480"/>
      <c r="E77" s="480"/>
      <c r="F77" s="72" t="s">
        <v>19</v>
      </c>
      <c r="G77" s="48" t="s">
        <v>50</v>
      </c>
      <c r="H77" s="9" t="s">
        <v>48</v>
      </c>
      <c r="I77" s="9"/>
      <c r="J77" s="10">
        <v>4</v>
      </c>
      <c r="K77" s="10">
        <f t="shared" si="10"/>
        <v>64</v>
      </c>
      <c r="L77" s="534"/>
      <c r="M77" s="535"/>
      <c r="O77" s="60">
        <v>0</v>
      </c>
      <c r="P77" s="327">
        <f t="shared" si="11"/>
        <v>0</v>
      </c>
      <c r="R77" s="322">
        <v>10</v>
      </c>
      <c r="S77" s="322">
        <v>2</v>
      </c>
      <c r="T77" s="322">
        <v>-2</v>
      </c>
      <c r="U77" s="322">
        <v>3</v>
      </c>
      <c r="V77" s="322">
        <v>3</v>
      </c>
      <c r="W77" s="322"/>
      <c r="X77" s="322">
        <f t="shared" si="12"/>
        <v>16</v>
      </c>
      <c r="Y77" s="371">
        <f t="shared" si="13"/>
        <v>64</v>
      </c>
      <c r="Z77" s="371">
        <v>0</v>
      </c>
      <c r="AA77" s="371">
        <f t="shared" si="14"/>
        <v>64</v>
      </c>
    </row>
    <row r="78" spans="2:27" ht="12.75">
      <c r="B78" s="588" t="s">
        <v>52</v>
      </c>
      <c r="C78" s="589"/>
      <c r="D78" s="436" t="s">
        <v>23</v>
      </c>
      <c r="E78" s="436" t="s">
        <v>16</v>
      </c>
      <c r="F78" s="9" t="s">
        <v>20</v>
      </c>
      <c r="G78" s="9"/>
      <c r="H78" s="9" t="s">
        <v>48</v>
      </c>
      <c r="I78" s="9"/>
      <c r="J78" s="10">
        <v>4</v>
      </c>
      <c r="K78" s="10">
        <f t="shared" si="10"/>
        <v>60</v>
      </c>
      <c r="L78" s="530" t="s">
        <v>116</v>
      </c>
      <c r="M78" s="531"/>
      <c r="O78" s="60">
        <v>0</v>
      </c>
      <c r="P78" s="327">
        <f t="shared" si="11"/>
        <v>0</v>
      </c>
      <c r="R78" s="322">
        <v>10</v>
      </c>
      <c r="S78" s="322">
        <v>2</v>
      </c>
      <c r="T78" s="322"/>
      <c r="U78" s="322"/>
      <c r="V78" s="322">
        <v>3</v>
      </c>
      <c r="W78" s="322"/>
      <c r="X78" s="322">
        <f t="shared" si="12"/>
        <v>15</v>
      </c>
      <c r="Y78" s="371">
        <f t="shared" si="13"/>
        <v>60</v>
      </c>
      <c r="Z78" s="371">
        <v>0</v>
      </c>
      <c r="AA78" s="371">
        <f t="shared" si="14"/>
        <v>60</v>
      </c>
    </row>
    <row r="79" spans="2:27" ht="12.75">
      <c r="B79" s="592"/>
      <c r="C79" s="593"/>
      <c r="D79" s="480"/>
      <c r="E79" s="480"/>
      <c r="F79" s="72" t="s">
        <v>19</v>
      </c>
      <c r="G79" s="9"/>
      <c r="H79" s="9" t="s">
        <v>48</v>
      </c>
      <c r="I79" s="9"/>
      <c r="J79" s="10">
        <v>4</v>
      </c>
      <c r="K79" s="10">
        <f t="shared" si="10"/>
        <v>52</v>
      </c>
      <c r="L79" s="534"/>
      <c r="M79" s="535"/>
      <c r="O79" s="60">
        <v>0</v>
      </c>
      <c r="P79" s="327">
        <f t="shared" si="11"/>
        <v>0</v>
      </c>
      <c r="R79" s="322">
        <v>10</v>
      </c>
      <c r="S79" s="322">
        <v>2</v>
      </c>
      <c r="T79" s="322">
        <v>-2</v>
      </c>
      <c r="U79" s="322"/>
      <c r="V79" s="322">
        <v>3</v>
      </c>
      <c r="W79" s="322"/>
      <c r="X79" s="322">
        <f t="shared" si="12"/>
        <v>13</v>
      </c>
      <c r="Y79" s="371">
        <f t="shared" si="13"/>
        <v>52</v>
      </c>
      <c r="Z79" s="371">
        <v>0</v>
      </c>
      <c r="AA79" s="371">
        <f t="shared" si="14"/>
        <v>52</v>
      </c>
    </row>
    <row r="80" spans="2:27" ht="25.5">
      <c r="B80" s="588" t="s">
        <v>47</v>
      </c>
      <c r="C80" s="589"/>
      <c r="D80" s="436" t="s">
        <v>23</v>
      </c>
      <c r="E80" s="436" t="s">
        <v>17</v>
      </c>
      <c r="F80" s="48" t="s">
        <v>21</v>
      </c>
      <c r="G80" s="14"/>
      <c r="H80" s="177" t="s">
        <v>818</v>
      </c>
      <c r="I80" s="14"/>
      <c r="J80" s="42">
        <v>2</v>
      </c>
      <c r="K80" s="10">
        <f t="shared" si="10"/>
        <v>46</v>
      </c>
      <c r="L80" s="727" t="s">
        <v>1032</v>
      </c>
      <c r="M80" s="717"/>
      <c r="O80" s="60">
        <v>0</v>
      </c>
      <c r="P80" s="327">
        <f t="shared" si="11"/>
        <v>0</v>
      </c>
      <c r="R80" s="322">
        <v>10</v>
      </c>
      <c r="S80" s="322">
        <v>5</v>
      </c>
      <c r="T80" s="322">
        <v>5</v>
      </c>
      <c r="U80" s="322"/>
      <c r="V80" s="322">
        <v>3</v>
      </c>
      <c r="W80" s="322"/>
      <c r="X80" s="322">
        <f t="shared" si="12"/>
        <v>23</v>
      </c>
      <c r="Y80" s="371">
        <f t="shared" si="13"/>
        <v>46</v>
      </c>
      <c r="Z80" s="371">
        <v>0</v>
      </c>
      <c r="AA80" s="371">
        <f t="shared" si="14"/>
        <v>46</v>
      </c>
    </row>
    <row r="81" spans="2:27" ht="25.5">
      <c r="B81" s="590"/>
      <c r="C81" s="591"/>
      <c r="D81" s="437"/>
      <c r="E81" s="437"/>
      <c r="F81" s="9" t="s">
        <v>20</v>
      </c>
      <c r="G81" s="14"/>
      <c r="H81" s="177" t="s">
        <v>818</v>
      </c>
      <c r="I81" s="14"/>
      <c r="J81" s="42">
        <v>2</v>
      </c>
      <c r="K81" s="10">
        <f t="shared" si="10"/>
        <v>36</v>
      </c>
      <c r="L81" s="718"/>
      <c r="M81" s="719"/>
      <c r="O81" s="60">
        <v>0</v>
      </c>
      <c r="P81" s="327">
        <f t="shared" si="11"/>
        <v>0</v>
      </c>
      <c r="R81" s="322">
        <v>10</v>
      </c>
      <c r="S81" s="322">
        <v>5</v>
      </c>
      <c r="T81" s="322"/>
      <c r="U81" s="322"/>
      <c r="V81" s="322">
        <v>3</v>
      </c>
      <c r="W81" s="322"/>
      <c r="X81" s="322">
        <f t="shared" si="12"/>
        <v>18</v>
      </c>
      <c r="Y81" s="371">
        <f t="shared" si="13"/>
        <v>36</v>
      </c>
      <c r="Z81" s="371">
        <v>0</v>
      </c>
      <c r="AA81" s="371">
        <f t="shared" si="14"/>
        <v>36</v>
      </c>
    </row>
    <row r="82" spans="2:27" ht="25.5">
      <c r="B82" s="592"/>
      <c r="C82" s="593"/>
      <c r="D82" s="480"/>
      <c r="E82" s="480"/>
      <c r="F82" s="73" t="s">
        <v>19</v>
      </c>
      <c r="G82" s="14"/>
      <c r="H82" s="177" t="s">
        <v>818</v>
      </c>
      <c r="I82" s="14"/>
      <c r="J82" s="42">
        <v>2</v>
      </c>
      <c r="K82" s="10">
        <f t="shared" si="10"/>
        <v>32</v>
      </c>
      <c r="L82" s="720"/>
      <c r="M82" s="721"/>
      <c r="O82" s="60">
        <v>0</v>
      </c>
      <c r="P82" s="327">
        <f t="shared" si="11"/>
        <v>0</v>
      </c>
      <c r="R82" s="322">
        <v>10</v>
      </c>
      <c r="S82" s="322">
        <v>5</v>
      </c>
      <c r="T82" s="322">
        <v>-2</v>
      </c>
      <c r="U82" s="322"/>
      <c r="V82" s="322">
        <v>3</v>
      </c>
      <c r="W82" s="322"/>
      <c r="X82" s="322">
        <f t="shared" si="12"/>
        <v>16</v>
      </c>
      <c r="Y82" s="371">
        <f t="shared" si="13"/>
        <v>32</v>
      </c>
      <c r="Z82" s="371">
        <v>0</v>
      </c>
      <c r="AA82" s="371">
        <f t="shared" si="14"/>
        <v>32</v>
      </c>
    </row>
    <row r="83" spans="2:27" ht="12.75">
      <c r="B83" s="445" t="s">
        <v>117</v>
      </c>
      <c r="C83" s="446"/>
      <c r="D83" s="436" t="s">
        <v>44</v>
      </c>
      <c r="E83" s="436" t="s">
        <v>49</v>
      </c>
      <c r="F83" s="1" t="s">
        <v>20</v>
      </c>
      <c r="G83" s="9"/>
      <c r="H83" s="9"/>
      <c r="I83" s="9"/>
      <c r="J83" s="10">
        <v>4</v>
      </c>
      <c r="K83" s="10">
        <f t="shared" si="10"/>
        <v>20</v>
      </c>
      <c r="L83" s="530" t="s">
        <v>42</v>
      </c>
      <c r="M83" s="531"/>
      <c r="O83" s="60">
        <v>0</v>
      </c>
      <c r="P83" s="327">
        <f t="shared" si="11"/>
        <v>0</v>
      </c>
      <c r="R83" s="322">
        <v>5</v>
      </c>
      <c r="S83" s="322"/>
      <c r="T83" s="322"/>
      <c r="U83" s="322"/>
      <c r="V83" s="322"/>
      <c r="W83" s="322"/>
      <c r="X83" s="322">
        <f t="shared" si="12"/>
        <v>5</v>
      </c>
      <c r="Y83" s="371">
        <f t="shared" si="13"/>
        <v>20</v>
      </c>
      <c r="Z83" s="371">
        <v>0</v>
      </c>
      <c r="AA83" s="371">
        <f t="shared" si="14"/>
        <v>20</v>
      </c>
    </row>
    <row r="84" spans="2:27" ht="12.75">
      <c r="B84" s="483"/>
      <c r="C84" s="484"/>
      <c r="D84" s="480"/>
      <c r="E84" s="480"/>
      <c r="F84" s="54" t="s">
        <v>19</v>
      </c>
      <c r="G84" s="9"/>
      <c r="H84" s="9"/>
      <c r="I84" s="9"/>
      <c r="J84" s="10">
        <v>4</v>
      </c>
      <c r="K84" s="10">
        <f t="shared" si="10"/>
        <v>12</v>
      </c>
      <c r="L84" s="534"/>
      <c r="M84" s="535"/>
      <c r="O84" s="60">
        <v>0</v>
      </c>
      <c r="P84" s="327">
        <f t="shared" si="11"/>
        <v>0</v>
      </c>
      <c r="R84" s="322">
        <v>5</v>
      </c>
      <c r="S84" s="322"/>
      <c r="T84" s="322">
        <v>-2</v>
      </c>
      <c r="U84" s="322"/>
      <c r="V84" s="322"/>
      <c r="W84" s="322"/>
      <c r="X84" s="322">
        <f t="shared" si="12"/>
        <v>3</v>
      </c>
      <c r="Y84" s="371">
        <f t="shared" si="13"/>
        <v>12</v>
      </c>
      <c r="Z84" s="371">
        <v>0</v>
      </c>
      <c r="AA84" s="371">
        <f t="shared" si="14"/>
        <v>12</v>
      </c>
    </row>
    <row r="86" spans="2:16" ht="12.75">
      <c r="B86" t="s">
        <v>314</v>
      </c>
      <c r="O86" s="200">
        <f>SUM(O38:O85)</f>
        <v>1</v>
      </c>
      <c r="P86" s="332">
        <f>SUM(P38:P85)</f>
        <v>0</v>
      </c>
    </row>
    <row r="87" ht="12.75">
      <c r="B87" t="s">
        <v>315</v>
      </c>
    </row>
    <row r="88" ht="12.75">
      <c r="B88" t="s">
        <v>316</v>
      </c>
    </row>
  </sheetData>
  <sheetProtection/>
  <mergeCells count="184">
    <mergeCell ref="L83:M84"/>
    <mergeCell ref="L71:M72"/>
    <mergeCell ref="L73:M73"/>
    <mergeCell ref="L75:M75"/>
    <mergeCell ref="L76:M77"/>
    <mergeCell ref="L78:M79"/>
    <mergeCell ref="L80:M82"/>
    <mergeCell ref="L25:M26"/>
    <mergeCell ref="L27:M27"/>
    <mergeCell ref="L34:M34"/>
    <mergeCell ref="L29:M32"/>
    <mergeCell ref="O3:O4"/>
    <mergeCell ref="P3:P4"/>
    <mergeCell ref="L33:M33"/>
    <mergeCell ref="L17:M17"/>
    <mergeCell ref="L21:M21"/>
    <mergeCell ref="L22:M22"/>
    <mergeCell ref="L23:M23"/>
    <mergeCell ref="L35:M35"/>
    <mergeCell ref="L43:M44"/>
    <mergeCell ref="L46:M46"/>
    <mergeCell ref="L24:M24"/>
    <mergeCell ref="L3:M4"/>
    <mergeCell ref="L9:M10"/>
    <mergeCell ref="L12:M13"/>
    <mergeCell ref="L14:M14"/>
    <mergeCell ref="L15:M15"/>
    <mergeCell ref="L16:M16"/>
    <mergeCell ref="L18:M18"/>
    <mergeCell ref="L66:M66"/>
    <mergeCell ref="L67:M67"/>
    <mergeCell ref="L68:M68"/>
    <mergeCell ref="B71:C72"/>
    <mergeCell ref="B68:C68"/>
    <mergeCell ref="L64:M64"/>
    <mergeCell ref="B61:M61"/>
    <mergeCell ref="L57:M57"/>
    <mergeCell ref="B58:C58"/>
    <mergeCell ref="B42:M42"/>
    <mergeCell ref="K43:K44"/>
    <mergeCell ref="J43:J44"/>
    <mergeCell ref="L47:M50"/>
    <mergeCell ref="L56:M56"/>
    <mergeCell ref="L58:M58"/>
    <mergeCell ref="B31:C32"/>
    <mergeCell ref="B33:C33"/>
    <mergeCell ref="B34:C34"/>
    <mergeCell ref="L28:M28"/>
    <mergeCell ref="B56:C56"/>
    <mergeCell ref="B57:C57"/>
    <mergeCell ref="B46:C46"/>
    <mergeCell ref="B47:C50"/>
    <mergeCell ref="B25:B26"/>
    <mergeCell ref="B3:C4"/>
    <mergeCell ref="B5:C5"/>
    <mergeCell ref="B9:C10"/>
    <mergeCell ref="B12:C13"/>
    <mergeCell ref="B17:C17"/>
    <mergeCell ref="B35:C35"/>
    <mergeCell ref="B29:C30"/>
    <mergeCell ref="D83:D84"/>
    <mergeCell ref="B83:C84"/>
    <mergeCell ref="E78:E79"/>
    <mergeCell ref="D78:D79"/>
    <mergeCell ref="E83:E84"/>
    <mergeCell ref="B78:C79"/>
    <mergeCell ref="B80:C82"/>
    <mergeCell ref="E80:E82"/>
    <mergeCell ref="D76:D77"/>
    <mergeCell ref="D80:D82"/>
    <mergeCell ref="E76:E77"/>
    <mergeCell ref="B75:C75"/>
    <mergeCell ref="B73:C73"/>
    <mergeCell ref="H62:I62"/>
    <mergeCell ref="B76:C77"/>
    <mergeCell ref="D71:D72"/>
    <mergeCell ref="E71:E72"/>
    <mergeCell ref="F71:F72"/>
    <mergeCell ref="K62:K63"/>
    <mergeCell ref="B67:C67"/>
    <mergeCell ref="B62:C63"/>
    <mergeCell ref="J71:J72"/>
    <mergeCell ref="J62:J63"/>
    <mergeCell ref="L62:M63"/>
    <mergeCell ref="D62:D63"/>
    <mergeCell ref="E62:E63"/>
    <mergeCell ref="F62:F63"/>
    <mergeCell ref="G62:G63"/>
    <mergeCell ref="D31:D32"/>
    <mergeCell ref="E31:E32"/>
    <mergeCell ref="D47:D50"/>
    <mergeCell ref="X3:X4"/>
    <mergeCell ref="E29:E30"/>
    <mergeCell ref="D9:D10"/>
    <mergeCell ref="W43:W44"/>
    <mergeCell ref="R43:R44"/>
    <mergeCell ref="S43:S44"/>
    <mergeCell ref="U43:U44"/>
    <mergeCell ref="B14:C14"/>
    <mergeCell ref="B15:C15"/>
    <mergeCell ref="B16:C16"/>
    <mergeCell ref="B18:C18"/>
    <mergeCell ref="D29:D30"/>
    <mergeCell ref="L20:M20"/>
    <mergeCell ref="B20:C20"/>
    <mergeCell ref="B23:C23"/>
    <mergeCell ref="C25:C26"/>
    <mergeCell ref="B28:C28"/>
    <mergeCell ref="B2:M2"/>
    <mergeCell ref="J3:J4"/>
    <mergeCell ref="K3:K4"/>
    <mergeCell ref="D3:D4"/>
    <mergeCell ref="E3:E4"/>
    <mergeCell ref="B7:C7"/>
    <mergeCell ref="L7:M7"/>
    <mergeCell ref="B6:C6"/>
    <mergeCell ref="L5:M6"/>
    <mergeCell ref="R2:X2"/>
    <mergeCell ref="R3:R4"/>
    <mergeCell ref="S3:S4"/>
    <mergeCell ref="U3:U4"/>
    <mergeCell ref="T3:T4"/>
    <mergeCell ref="X43:X44"/>
    <mergeCell ref="V3:V4"/>
    <mergeCell ref="W3:W4"/>
    <mergeCell ref="V43:V44"/>
    <mergeCell ref="T43:T44"/>
    <mergeCell ref="S54:S55"/>
    <mergeCell ref="U54:U55"/>
    <mergeCell ref="T54:T55"/>
    <mergeCell ref="X62:X63"/>
    <mergeCell ref="X54:X55"/>
    <mergeCell ref="S62:S63"/>
    <mergeCell ref="V71:V72"/>
    <mergeCell ref="W71:W72"/>
    <mergeCell ref="V54:V55"/>
    <mergeCell ref="W54:W55"/>
    <mergeCell ref="R61:X61"/>
    <mergeCell ref="R54:R55"/>
    <mergeCell ref="T62:T63"/>
    <mergeCell ref="R70:X70"/>
    <mergeCell ref="O2:P2"/>
    <mergeCell ref="B43:C44"/>
    <mergeCell ref="D43:D44"/>
    <mergeCell ref="E43:E44"/>
    <mergeCell ref="F43:F44"/>
    <mergeCell ref="G43:G44"/>
    <mergeCell ref="H43:I43"/>
    <mergeCell ref="F3:F4"/>
    <mergeCell ref="G3:G4"/>
    <mergeCell ref="H3:I3"/>
    <mergeCell ref="G71:G72"/>
    <mergeCell ref="H71:I71"/>
    <mergeCell ref="B70:M70"/>
    <mergeCell ref="K71:K72"/>
    <mergeCell ref="B64:C64"/>
    <mergeCell ref="B66:C66"/>
    <mergeCell ref="Y2:AA2"/>
    <mergeCell ref="Y3:Y4"/>
    <mergeCell ref="Z3:Z4"/>
    <mergeCell ref="AA3:AA4"/>
    <mergeCell ref="Y43:Y44"/>
    <mergeCell ref="Z43:Z44"/>
    <mergeCell ref="AA43:AA44"/>
    <mergeCell ref="Z54:Z55"/>
    <mergeCell ref="AA54:AA55"/>
    <mergeCell ref="Y62:Y63"/>
    <mergeCell ref="Z62:Z63"/>
    <mergeCell ref="AA62:AA63"/>
    <mergeCell ref="Y71:Y72"/>
    <mergeCell ref="Z71:Z72"/>
    <mergeCell ref="AA71:AA72"/>
    <mergeCell ref="Y54:Y55"/>
    <mergeCell ref="Y61:AA61"/>
    <mergeCell ref="Y70:AA70"/>
    <mergeCell ref="R71:R72"/>
    <mergeCell ref="S71:S72"/>
    <mergeCell ref="U62:U63"/>
    <mergeCell ref="V62:V63"/>
    <mergeCell ref="W62:W63"/>
    <mergeCell ref="R62:R63"/>
    <mergeCell ref="U71:U72"/>
    <mergeCell ref="T71:T72"/>
    <mergeCell ref="X71:X72"/>
  </mergeCells>
  <printOptions/>
  <pageMargins left="0.75" right="0.75" top="1" bottom="1" header="0.5" footer="0.5"/>
  <pageSetup fitToWidth="0" fitToHeight="1" horizontalDpi="600" verticalDpi="600" orientation="landscape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AA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2.57421875" style="0" customWidth="1"/>
    <col min="2" max="2" width="14.57421875" style="0" customWidth="1"/>
    <col min="3" max="3" width="9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7.00390625" style="0" customWidth="1"/>
    <col min="13" max="13" width="5.8515625" style="0" customWidth="1"/>
    <col min="14" max="14" width="2.421875" style="0" customWidth="1"/>
    <col min="15" max="15" width="7.7109375" style="0" customWidth="1"/>
    <col min="16" max="16" width="9.140625" style="43" customWidth="1"/>
    <col min="17" max="17" width="3.8515625" style="43" customWidth="1"/>
    <col min="18" max="19" width="8.28125" style="43" customWidth="1"/>
    <col min="20" max="20" width="8.57421875" style="43" customWidth="1"/>
    <col min="21" max="23" width="8.421875" style="43" customWidth="1"/>
    <col min="24" max="24" width="7.8515625" style="43" customWidth="1"/>
  </cols>
  <sheetData>
    <row r="1" ht="6.75" customHeight="1"/>
    <row r="2" spans="2:27" ht="15.75">
      <c r="B2" s="506" t="s">
        <v>801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>
      <c r="B8" s="576" t="s">
        <v>202</v>
      </c>
      <c r="C8" s="577"/>
      <c r="D8" s="436" t="s">
        <v>137</v>
      </c>
      <c r="E8" s="436" t="s">
        <v>17</v>
      </c>
      <c r="F8" s="9" t="s">
        <v>21</v>
      </c>
      <c r="G8" s="9"/>
      <c r="H8" s="9" t="s">
        <v>172</v>
      </c>
      <c r="I8" s="9"/>
      <c r="J8" s="53">
        <v>4</v>
      </c>
      <c r="K8" s="10">
        <f aca="true" t="shared" si="0" ref="K8:K17">AA8</f>
        <v>92</v>
      </c>
      <c r="L8" s="675" t="s">
        <v>110</v>
      </c>
      <c r="M8" s="647"/>
      <c r="O8" s="60">
        <v>0</v>
      </c>
      <c r="P8" s="327">
        <f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1" ref="X8:X17">SUM(R8:W8)</f>
        <v>23</v>
      </c>
      <c r="Y8" s="371">
        <f aca="true" t="shared" si="2" ref="Y8:Y17">X8*J8</f>
        <v>92</v>
      </c>
      <c r="Z8" s="371">
        <v>0</v>
      </c>
      <c r="AA8" s="371">
        <f aca="true" t="shared" si="3" ref="AA8:AA17">Y8+Z8</f>
        <v>92</v>
      </c>
    </row>
    <row r="9" spans="2:27" ht="12.75">
      <c r="B9" s="578"/>
      <c r="C9" s="579"/>
      <c r="D9" s="480"/>
      <c r="E9" s="480"/>
      <c r="F9" s="53" t="s">
        <v>20</v>
      </c>
      <c r="G9" s="9"/>
      <c r="H9" s="9" t="s">
        <v>172</v>
      </c>
      <c r="I9" s="9"/>
      <c r="J9" s="53">
        <v>4</v>
      </c>
      <c r="K9" s="10">
        <f t="shared" si="0"/>
        <v>72</v>
      </c>
      <c r="L9" s="676"/>
      <c r="M9" s="649"/>
      <c r="O9" s="60">
        <v>0</v>
      </c>
      <c r="P9" s="327">
        <f>O9*K9</f>
        <v>0</v>
      </c>
      <c r="R9" s="322">
        <v>10</v>
      </c>
      <c r="S9" s="322">
        <v>5</v>
      </c>
      <c r="T9" s="322"/>
      <c r="U9" s="322"/>
      <c r="V9" s="322">
        <v>3</v>
      </c>
      <c r="W9" s="322"/>
      <c r="X9" s="322">
        <f t="shared" si="1"/>
        <v>18</v>
      </c>
      <c r="Y9" s="371">
        <f t="shared" si="2"/>
        <v>72</v>
      </c>
      <c r="Z9" s="371">
        <v>0</v>
      </c>
      <c r="AA9" s="371">
        <f t="shared" si="3"/>
        <v>72</v>
      </c>
    </row>
    <row r="10" spans="2:27" ht="12.75">
      <c r="B10" s="526" t="s">
        <v>203</v>
      </c>
      <c r="C10" s="583"/>
      <c r="D10" s="53" t="s">
        <v>137</v>
      </c>
      <c r="E10" s="53" t="s">
        <v>17</v>
      </c>
      <c r="F10" s="9" t="s">
        <v>21</v>
      </c>
      <c r="G10" s="53"/>
      <c r="H10" s="53"/>
      <c r="I10" s="53"/>
      <c r="J10" s="53">
        <v>4</v>
      </c>
      <c r="K10" s="10">
        <f t="shared" si="0"/>
        <v>80</v>
      </c>
      <c r="L10" s="670" t="s">
        <v>59</v>
      </c>
      <c r="M10" s="671"/>
      <c r="O10" s="60">
        <v>0</v>
      </c>
      <c r="P10" s="327">
        <f aca="true" t="shared" si="4" ref="P10:P29">O10*K10</f>
        <v>0</v>
      </c>
      <c r="R10" s="322">
        <v>10</v>
      </c>
      <c r="S10" s="322">
        <v>5</v>
      </c>
      <c r="T10" s="322">
        <v>5</v>
      </c>
      <c r="U10" s="322"/>
      <c r="V10" s="322"/>
      <c r="W10" s="322"/>
      <c r="X10" s="322">
        <f t="shared" si="1"/>
        <v>20</v>
      </c>
      <c r="Y10" s="371">
        <f t="shared" si="2"/>
        <v>80</v>
      </c>
      <c r="Z10" s="371">
        <v>0</v>
      </c>
      <c r="AA10" s="371">
        <f t="shared" si="3"/>
        <v>80</v>
      </c>
    </row>
    <row r="11" spans="2:27" ht="12.75">
      <c r="B11" s="608" t="s">
        <v>1044</v>
      </c>
      <c r="C11" s="609"/>
      <c r="D11" s="71" t="s">
        <v>194</v>
      </c>
      <c r="E11" s="9" t="s">
        <v>49</v>
      </c>
      <c r="F11" s="9" t="s">
        <v>20</v>
      </c>
      <c r="G11" s="9" t="s">
        <v>50</v>
      </c>
      <c r="H11" s="14"/>
      <c r="I11" s="14"/>
      <c r="J11" s="10">
        <v>4</v>
      </c>
      <c r="K11" s="10">
        <f t="shared" si="0"/>
        <v>52</v>
      </c>
      <c r="L11" s="423" t="s">
        <v>42</v>
      </c>
      <c r="M11" s="424"/>
      <c r="O11" s="60">
        <v>0</v>
      </c>
      <c r="P11" s="327">
        <f t="shared" si="4"/>
        <v>0</v>
      </c>
      <c r="R11" s="322">
        <v>10</v>
      </c>
      <c r="S11" s="322"/>
      <c r="T11" s="322"/>
      <c r="U11" s="322">
        <v>3</v>
      </c>
      <c r="V11" s="322"/>
      <c r="W11" s="322"/>
      <c r="X11" s="322">
        <f t="shared" si="1"/>
        <v>13</v>
      </c>
      <c r="Y11" s="371">
        <f t="shared" si="2"/>
        <v>52</v>
      </c>
      <c r="Z11" s="371">
        <v>0</v>
      </c>
      <c r="AA11" s="371">
        <f t="shared" si="3"/>
        <v>52</v>
      </c>
    </row>
    <row r="12" spans="2:27" ht="12.75" customHeight="1">
      <c r="B12" s="576" t="s">
        <v>70</v>
      </c>
      <c r="C12" s="577"/>
      <c r="D12" s="71" t="s">
        <v>23</v>
      </c>
      <c r="E12" s="71" t="s">
        <v>16</v>
      </c>
      <c r="F12" s="9" t="s">
        <v>20</v>
      </c>
      <c r="G12" s="1"/>
      <c r="H12" s="1"/>
      <c r="I12" s="1"/>
      <c r="J12" s="10">
        <v>4</v>
      </c>
      <c r="K12" s="10">
        <f t="shared" si="0"/>
        <v>48</v>
      </c>
      <c r="L12" s="728" t="s">
        <v>175</v>
      </c>
      <c r="M12" s="729"/>
      <c r="O12" s="60">
        <v>0</v>
      </c>
      <c r="P12" s="327">
        <f t="shared" si="4"/>
        <v>0</v>
      </c>
      <c r="R12" s="322">
        <v>10</v>
      </c>
      <c r="S12" s="322">
        <v>2</v>
      </c>
      <c r="T12" s="322"/>
      <c r="U12" s="322"/>
      <c r="V12" s="322"/>
      <c r="W12" s="322"/>
      <c r="X12" s="322">
        <f t="shared" si="1"/>
        <v>12</v>
      </c>
      <c r="Y12" s="371">
        <f t="shared" si="2"/>
        <v>48</v>
      </c>
      <c r="Z12" s="371">
        <v>0</v>
      </c>
      <c r="AA12" s="371">
        <f t="shared" si="3"/>
        <v>48</v>
      </c>
    </row>
    <row r="13" spans="2:27" ht="12.75">
      <c r="B13" s="578"/>
      <c r="C13" s="579"/>
      <c r="D13" s="71" t="s">
        <v>43</v>
      </c>
      <c r="E13" s="71" t="s">
        <v>16</v>
      </c>
      <c r="F13" s="71" t="s">
        <v>20</v>
      </c>
      <c r="G13" s="1"/>
      <c r="H13" s="1"/>
      <c r="I13" s="1"/>
      <c r="J13" s="4">
        <v>4</v>
      </c>
      <c r="K13" s="10">
        <f t="shared" si="0"/>
        <v>28</v>
      </c>
      <c r="L13" s="730"/>
      <c r="M13" s="731"/>
      <c r="O13" s="60">
        <v>0</v>
      </c>
      <c r="P13" s="327">
        <f t="shared" si="4"/>
        <v>0</v>
      </c>
      <c r="R13" s="322">
        <v>5</v>
      </c>
      <c r="S13" s="322">
        <v>2</v>
      </c>
      <c r="T13" s="322"/>
      <c r="U13" s="322"/>
      <c r="V13" s="322"/>
      <c r="W13" s="322"/>
      <c r="X13" s="322">
        <f t="shared" si="1"/>
        <v>7</v>
      </c>
      <c r="Y13" s="371">
        <f t="shared" si="2"/>
        <v>28</v>
      </c>
      <c r="Z13" s="371">
        <v>0</v>
      </c>
      <c r="AA13" s="371">
        <f t="shared" si="3"/>
        <v>28</v>
      </c>
    </row>
    <row r="14" spans="2:27" ht="12.75">
      <c r="B14" s="597" t="s">
        <v>204</v>
      </c>
      <c r="C14" s="598"/>
      <c r="D14" s="71" t="s">
        <v>44</v>
      </c>
      <c r="E14" s="71" t="s">
        <v>49</v>
      </c>
      <c r="F14" s="71" t="s">
        <v>20</v>
      </c>
      <c r="G14" s="71" t="s">
        <v>50</v>
      </c>
      <c r="H14" s="1"/>
      <c r="I14" s="1"/>
      <c r="J14" s="10">
        <v>4</v>
      </c>
      <c r="K14" s="10">
        <f t="shared" si="0"/>
        <v>32</v>
      </c>
      <c r="L14" s="732"/>
      <c r="M14" s="733"/>
      <c r="O14" s="60">
        <v>0</v>
      </c>
      <c r="P14" s="327">
        <f t="shared" si="4"/>
        <v>0</v>
      </c>
      <c r="R14" s="322">
        <v>5</v>
      </c>
      <c r="S14" s="322"/>
      <c r="T14" s="322"/>
      <c r="U14" s="322">
        <v>3</v>
      </c>
      <c r="V14" s="322"/>
      <c r="W14" s="322"/>
      <c r="X14" s="322">
        <f t="shared" si="1"/>
        <v>8</v>
      </c>
      <c r="Y14" s="371">
        <f t="shared" si="2"/>
        <v>32</v>
      </c>
      <c r="Z14" s="371">
        <v>0</v>
      </c>
      <c r="AA14" s="371">
        <f t="shared" si="3"/>
        <v>32</v>
      </c>
    </row>
    <row r="15" spans="2:27" ht="12.75" customHeight="1">
      <c r="B15" s="668" t="s">
        <v>205</v>
      </c>
      <c r="C15" s="669"/>
      <c r="D15" s="1" t="s">
        <v>44</v>
      </c>
      <c r="E15" s="1" t="s">
        <v>49</v>
      </c>
      <c r="F15" s="71" t="s">
        <v>21</v>
      </c>
      <c r="G15" s="54" t="s">
        <v>63</v>
      </c>
      <c r="H15" s="1"/>
      <c r="I15" s="1"/>
      <c r="J15" s="4">
        <v>4</v>
      </c>
      <c r="K15" s="10">
        <f t="shared" si="0"/>
        <v>52</v>
      </c>
      <c r="L15" s="728" t="s">
        <v>83</v>
      </c>
      <c r="M15" s="729"/>
      <c r="O15" s="60">
        <v>0</v>
      </c>
      <c r="P15" s="327">
        <f t="shared" si="4"/>
        <v>0</v>
      </c>
      <c r="R15" s="322">
        <v>5</v>
      </c>
      <c r="S15" s="322"/>
      <c r="T15" s="322">
        <v>5</v>
      </c>
      <c r="U15" s="322">
        <v>3</v>
      </c>
      <c r="V15" s="322"/>
      <c r="W15" s="322"/>
      <c r="X15" s="322">
        <f t="shared" si="1"/>
        <v>13</v>
      </c>
      <c r="Y15" s="371">
        <f t="shared" si="2"/>
        <v>52</v>
      </c>
      <c r="Z15" s="371">
        <v>0</v>
      </c>
      <c r="AA15" s="371">
        <f t="shared" si="3"/>
        <v>52</v>
      </c>
    </row>
    <row r="16" spans="2:27" ht="12.75">
      <c r="B16" s="597" t="s">
        <v>1045</v>
      </c>
      <c r="C16" s="598"/>
      <c r="D16" s="71" t="s">
        <v>44</v>
      </c>
      <c r="E16" s="71" t="s">
        <v>49</v>
      </c>
      <c r="F16" s="71" t="s">
        <v>20</v>
      </c>
      <c r="G16" s="71" t="s">
        <v>65</v>
      </c>
      <c r="H16" s="1"/>
      <c r="I16" s="1"/>
      <c r="J16" s="10">
        <v>4</v>
      </c>
      <c r="K16" s="10">
        <f t="shared" si="0"/>
        <v>32</v>
      </c>
      <c r="L16" s="732"/>
      <c r="M16" s="733"/>
      <c r="O16" s="60">
        <v>0</v>
      </c>
      <c r="P16" s="327">
        <f t="shared" si="4"/>
        <v>0</v>
      </c>
      <c r="R16" s="322">
        <v>5</v>
      </c>
      <c r="S16" s="322"/>
      <c r="T16" s="322"/>
      <c r="U16" s="322">
        <v>3</v>
      </c>
      <c r="V16" s="322"/>
      <c r="W16" s="322"/>
      <c r="X16" s="322">
        <f t="shared" si="1"/>
        <v>8</v>
      </c>
      <c r="Y16" s="371">
        <f t="shared" si="2"/>
        <v>32</v>
      </c>
      <c r="Z16" s="371">
        <v>0</v>
      </c>
      <c r="AA16" s="371">
        <f t="shared" si="3"/>
        <v>32</v>
      </c>
    </row>
    <row r="17" spans="2:27" ht="12.75">
      <c r="B17" s="623" t="s">
        <v>115</v>
      </c>
      <c r="C17" s="624"/>
      <c r="D17" s="1" t="s">
        <v>44</v>
      </c>
      <c r="E17" s="1" t="s">
        <v>49</v>
      </c>
      <c r="F17" s="9" t="s">
        <v>20</v>
      </c>
      <c r="G17" s="1" t="s">
        <v>50</v>
      </c>
      <c r="H17" s="1"/>
      <c r="I17" s="1"/>
      <c r="J17" s="4">
        <v>4</v>
      </c>
      <c r="K17" s="10">
        <f t="shared" si="0"/>
        <v>32</v>
      </c>
      <c r="L17" s="672" t="s">
        <v>110</v>
      </c>
      <c r="M17" s="673"/>
      <c r="O17" s="60">
        <v>0</v>
      </c>
      <c r="P17" s="327">
        <f t="shared" si="4"/>
        <v>0</v>
      </c>
      <c r="R17" s="322">
        <v>5</v>
      </c>
      <c r="S17" s="322"/>
      <c r="T17" s="322"/>
      <c r="U17" s="322">
        <v>3</v>
      </c>
      <c r="V17" s="322"/>
      <c r="W17" s="322"/>
      <c r="X17" s="322">
        <f t="shared" si="1"/>
        <v>8</v>
      </c>
      <c r="Y17" s="371">
        <f t="shared" si="2"/>
        <v>32</v>
      </c>
      <c r="Z17" s="371">
        <v>0</v>
      </c>
      <c r="AA17" s="371">
        <f t="shared" si="3"/>
        <v>32</v>
      </c>
    </row>
    <row r="18" spans="2:27" ht="12.75">
      <c r="B18" s="15" t="s">
        <v>57</v>
      </c>
      <c r="C18" s="95"/>
      <c r="D18" s="16"/>
      <c r="E18" s="16"/>
      <c r="F18" s="16"/>
      <c r="G18" s="16"/>
      <c r="H18" s="16"/>
      <c r="I18" s="16"/>
      <c r="J18" s="17"/>
      <c r="K18" s="17"/>
      <c r="L18" s="17"/>
      <c r="M18" s="18"/>
      <c r="R18" s="44"/>
      <c r="S18" s="45"/>
      <c r="T18" s="45"/>
      <c r="U18" s="45"/>
      <c r="V18" s="45"/>
      <c r="W18" s="45"/>
      <c r="X18" s="46"/>
      <c r="Y18" s="378"/>
      <c r="Z18" s="373"/>
      <c r="AA18" s="374"/>
    </row>
    <row r="19" spans="2:27" ht="12.75">
      <c r="B19" s="576" t="s">
        <v>206</v>
      </c>
      <c r="C19" s="577"/>
      <c r="D19" s="71" t="s">
        <v>23</v>
      </c>
      <c r="E19" s="71" t="s">
        <v>16</v>
      </c>
      <c r="F19" s="71" t="s">
        <v>19</v>
      </c>
      <c r="G19" s="1"/>
      <c r="H19" s="1"/>
      <c r="I19" s="1"/>
      <c r="J19" s="53">
        <v>4</v>
      </c>
      <c r="K19" s="10">
        <f aca="true" t="shared" si="5" ref="K19:K30">AA19</f>
        <v>40</v>
      </c>
      <c r="L19" s="567" t="s">
        <v>60</v>
      </c>
      <c r="M19" s="568"/>
      <c r="O19" s="60">
        <v>0</v>
      </c>
      <c r="P19" s="327">
        <f t="shared" si="4"/>
        <v>0</v>
      </c>
      <c r="R19" s="322">
        <v>10</v>
      </c>
      <c r="S19" s="322">
        <v>2</v>
      </c>
      <c r="T19" s="322">
        <v>-2</v>
      </c>
      <c r="U19" s="322"/>
      <c r="V19" s="322"/>
      <c r="W19" s="322"/>
      <c r="X19" s="322">
        <f aca="true" t="shared" si="6" ref="X19:X30">SUM(R19:W19)</f>
        <v>10</v>
      </c>
      <c r="Y19" s="371">
        <f aca="true" t="shared" si="7" ref="Y19:Y30">X19*J19</f>
        <v>40</v>
      </c>
      <c r="Z19" s="371">
        <v>0</v>
      </c>
      <c r="AA19" s="371">
        <f aca="true" t="shared" si="8" ref="AA19:AA30">Y19+Z19</f>
        <v>40</v>
      </c>
    </row>
    <row r="20" spans="2:27" ht="12.75">
      <c r="B20" s="578"/>
      <c r="C20" s="579"/>
      <c r="D20" s="71" t="s">
        <v>43</v>
      </c>
      <c r="E20" s="71" t="s">
        <v>16</v>
      </c>
      <c r="F20" s="71" t="s">
        <v>19</v>
      </c>
      <c r="G20" s="1"/>
      <c r="H20" s="1"/>
      <c r="I20" s="1"/>
      <c r="J20" s="53">
        <v>4</v>
      </c>
      <c r="K20" s="10">
        <f t="shared" si="5"/>
        <v>20</v>
      </c>
      <c r="L20" s="569"/>
      <c r="M20" s="570"/>
      <c r="O20" s="60">
        <v>0</v>
      </c>
      <c r="P20" s="327">
        <f t="shared" si="4"/>
        <v>0</v>
      </c>
      <c r="R20" s="322">
        <v>5</v>
      </c>
      <c r="S20" s="322">
        <v>2</v>
      </c>
      <c r="T20" s="322">
        <v>-2</v>
      </c>
      <c r="U20" s="322"/>
      <c r="V20" s="322"/>
      <c r="W20" s="322"/>
      <c r="X20" s="322">
        <f t="shared" si="6"/>
        <v>5</v>
      </c>
      <c r="Y20" s="371">
        <f t="shared" si="7"/>
        <v>20</v>
      </c>
      <c r="Z20" s="371">
        <v>0</v>
      </c>
      <c r="AA20" s="371">
        <f t="shared" si="8"/>
        <v>20</v>
      </c>
    </row>
    <row r="21" spans="2:27" ht="12.75">
      <c r="B21" s="599" t="s">
        <v>207</v>
      </c>
      <c r="C21" s="600"/>
      <c r="D21" s="498" t="s">
        <v>24</v>
      </c>
      <c r="E21" s="536" t="s">
        <v>16</v>
      </c>
      <c r="F21" s="71" t="s">
        <v>21</v>
      </c>
      <c r="G21" s="5"/>
      <c r="H21" s="5"/>
      <c r="I21" s="5"/>
      <c r="J21" s="53">
        <v>6</v>
      </c>
      <c r="K21" s="10">
        <f t="shared" si="5"/>
        <v>72</v>
      </c>
      <c r="L21" s="580" t="s">
        <v>93</v>
      </c>
      <c r="M21" s="610"/>
      <c r="O21" s="60">
        <v>0</v>
      </c>
      <c r="P21" s="327">
        <f t="shared" si="4"/>
        <v>0</v>
      </c>
      <c r="R21" s="322">
        <v>5</v>
      </c>
      <c r="S21" s="322">
        <v>2</v>
      </c>
      <c r="T21" s="322">
        <v>5</v>
      </c>
      <c r="U21" s="322"/>
      <c r="V21" s="322"/>
      <c r="W21" s="322"/>
      <c r="X21" s="322">
        <f t="shared" si="6"/>
        <v>12</v>
      </c>
      <c r="Y21" s="371">
        <f t="shared" si="7"/>
        <v>72</v>
      </c>
      <c r="Z21" s="371">
        <v>0</v>
      </c>
      <c r="AA21" s="371">
        <f t="shared" si="8"/>
        <v>72</v>
      </c>
    </row>
    <row r="22" spans="2:27" ht="12.75">
      <c r="B22" s="613"/>
      <c r="C22" s="667"/>
      <c r="D22" s="503"/>
      <c r="E22" s="538"/>
      <c r="F22" s="71" t="s">
        <v>20</v>
      </c>
      <c r="G22" s="5"/>
      <c r="H22" s="5"/>
      <c r="I22" s="5"/>
      <c r="J22" s="53">
        <v>6</v>
      </c>
      <c r="K22" s="10">
        <f t="shared" si="5"/>
        <v>42</v>
      </c>
      <c r="L22" s="619"/>
      <c r="M22" s="620"/>
      <c r="O22" s="60">
        <v>0</v>
      </c>
      <c r="P22" s="327">
        <f t="shared" si="4"/>
        <v>0</v>
      </c>
      <c r="R22" s="322">
        <v>5</v>
      </c>
      <c r="S22" s="322">
        <v>2</v>
      </c>
      <c r="T22" s="322"/>
      <c r="U22" s="322"/>
      <c r="V22" s="322"/>
      <c r="W22" s="322"/>
      <c r="X22" s="322">
        <f t="shared" si="6"/>
        <v>7</v>
      </c>
      <c r="Y22" s="371">
        <f t="shared" si="7"/>
        <v>42</v>
      </c>
      <c r="Z22" s="371">
        <v>0</v>
      </c>
      <c r="AA22" s="371">
        <f t="shared" si="8"/>
        <v>42</v>
      </c>
    </row>
    <row r="23" spans="2:27" ht="12.75">
      <c r="B23" s="599" t="s">
        <v>208</v>
      </c>
      <c r="C23" s="600"/>
      <c r="D23" s="71" t="s">
        <v>43</v>
      </c>
      <c r="E23" s="90" t="s">
        <v>16</v>
      </c>
      <c r="F23" s="71" t="s">
        <v>20</v>
      </c>
      <c r="G23" s="5"/>
      <c r="H23" s="5"/>
      <c r="I23" s="5"/>
      <c r="J23" s="53">
        <v>4</v>
      </c>
      <c r="K23" s="10">
        <f t="shared" si="5"/>
        <v>48</v>
      </c>
      <c r="L23" s="580" t="s">
        <v>143</v>
      </c>
      <c r="M23" s="610"/>
      <c r="O23" s="60">
        <v>0</v>
      </c>
      <c r="P23" s="327">
        <f t="shared" si="4"/>
        <v>0</v>
      </c>
      <c r="R23" s="322">
        <v>5</v>
      </c>
      <c r="S23" s="322">
        <v>2</v>
      </c>
      <c r="T23" s="322">
        <v>5</v>
      </c>
      <c r="U23" s="322"/>
      <c r="V23" s="322"/>
      <c r="W23" s="322"/>
      <c r="X23" s="322">
        <f t="shared" si="6"/>
        <v>12</v>
      </c>
      <c r="Y23" s="371">
        <f t="shared" si="7"/>
        <v>48</v>
      </c>
      <c r="Z23" s="371">
        <v>0</v>
      </c>
      <c r="AA23" s="371">
        <f t="shared" si="8"/>
        <v>48</v>
      </c>
    </row>
    <row r="24" spans="2:27" ht="12.75">
      <c r="B24" s="613"/>
      <c r="C24" s="667"/>
      <c r="D24" s="75" t="s">
        <v>44</v>
      </c>
      <c r="E24" s="71" t="s">
        <v>49</v>
      </c>
      <c r="F24" s="71" t="s">
        <v>20</v>
      </c>
      <c r="G24" s="5"/>
      <c r="H24" s="5"/>
      <c r="I24" s="5"/>
      <c r="J24" s="53">
        <v>4</v>
      </c>
      <c r="K24" s="10">
        <f t="shared" si="5"/>
        <v>48</v>
      </c>
      <c r="L24" s="619"/>
      <c r="M24" s="620"/>
      <c r="O24" s="60">
        <v>0</v>
      </c>
      <c r="P24" s="327">
        <f t="shared" si="4"/>
        <v>0</v>
      </c>
      <c r="R24" s="322">
        <v>10</v>
      </c>
      <c r="S24" s="322">
        <v>2</v>
      </c>
      <c r="T24" s="322"/>
      <c r="U24" s="322"/>
      <c r="V24" s="322"/>
      <c r="W24" s="322"/>
      <c r="X24" s="322">
        <f t="shared" si="6"/>
        <v>12</v>
      </c>
      <c r="Y24" s="371">
        <f t="shared" si="7"/>
        <v>48</v>
      </c>
      <c r="Z24" s="371">
        <v>0</v>
      </c>
      <c r="AA24" s="371">
        <f t="shared" si="8"/>
        <v>48</v>
      </c>
    </row>
    <row r="25" spans="2:27" ht="25.5">
      <c r="B25" s="78" t="s">
        <v>1047</v>
      </c>
      <c r="C25" s="78" t="s">
        <v>568</v>
      </c>
      <c r="D25" s="73" t="s">
        <v>27</v>
      </c>
      <c r="E25" s="71" t="s">
        <v>225</v>
      </c>
      <c r="F25" s="71" t="s">
        <v>20</v>
      </c>
      <c r="G25" s="5"/>
      <c r="H25" s="73" t="s">
        <v>172</v>
      </c>
      <c r="I25" s="112"/>
      <c r="J25" s="42">
        <v>4</v>
      </c>
      <c r="K25" s="10">
        <f t="shared" si="5"/>
        <v>92</v>
      </c>
      <c r="L25" s="425" t="s">
        <v>59</v>
      </c>
      <c r="M25" s="603"/>
      <c r="O25" s="60">
        <v>0</v>
      </c>
      <c r="P25" s="327">
        <f t="shared" si="4"/>
        <v>0</v>
      </c>
      <c r="R25" s="322">
        <v>10</v>
      </c>
      <c r="S25" s="322">
        <v>10</v>
      </c>
      <c r="T25" s="322"/>
      <c r="U25" s="322"/>
      <c r="V25" s="322">
        <v>3</v>
      </c>
      <c r="W25" s="322"/>
      <c r="X25" s="322">
        <f t="shared" si="6"/>
        <v>23</v>
      </c>
      <c r="Y25" s="371">
        <f t="shared" si="7"/>
        <v>92</v>
      </c>
      <c r="Z25" s="371">
        <v>0</v>
      </c>
      <c r="AA25" s="371">
        <f t="shared" si="8"/>
        <v>92</v>
      </c>
    </row>
    <row r="26" spans="2:27" ht="25.5">
      <c r="B26" s="78" t="s">
        <v>1048</v>
      </c>
      <c r="C26" s="78" t="s">
        <v>568</v>
      </c>
      <c r="D26" s="71" t="s">
        <v>23</v>
      </c>
      <c r="E26" s="71" t="s">
        <v>16</v>
      </c>
      <c r="F26" s="71" t="s">
        <v>20</v>
      </c>
      <c r="G26" s="5"/>
      <c r="H26" s="73" t="s">
        <v>124</v>
      </c>
      <c r="I26" s="73"/>
      <c r="J26" s="10">
        <v>6</v>
      </c>
      <c r="K26" s="10">
        <f t="shared" si="5"/>
        <v>90</v>
      </c>
      <c r="L26" s="685" t="s">
        <v>60</v>
      </c>
      <c r="M26" s="734"/>
      <c r="O26" s="60">
        <v>0</v>
      </c>
      <c r="P26" s="327">
        <f t="shared" si="4"/>
        <v>0</v>
      </c>
      <c r="R26" s="322">
        <v>10</v>
      </c>
      <c r="S26" s="322">
        <v>2</v>
      </c>
      <c r="T26" s="322"/>
      <c r="U26" s="322"/>
      <c r="V26" s="322">
        <v>3</v>
      </c>
      <c r="W26" s="322"/>
      <c r="X26" s="322">
        <f t="shared" si="6"/>
        <v>15</v>
      </c>
      <c r="Y26" s="371">
        <f t="shared" si="7"/>
        <v>90</v>
      </c>
      <c r="Z26" s="371">
        <v>0</v>
      </c>
      <c r="AA26" s="371">
        <f t="shared" si="8"/>
        <v>90</v>
      </c>
    </row>
    <row r="27" spans="2:27" ht="25.5">
      <c r="B27" s="78" t="s">
        <v>1049</v>
      </c>
      <c r="C27" s="78" t="s">
        <v>568</v>
      </c>
      <c r="D27" s="71" t="s">
        <v>1111</v>
      </c>
      <c r="E27" s="54"/>
      <c r="F27" s="71"/>
      <c r="G27" s="5"/>
      <c r="H27" s="5"/>
      <c r="I27" s="235"/>
      <c r="J27" s="70">
        <v>1</v>
      </c>
      <c r="K27" s="10">
        <f t="shared" si="5"/>
        <v>100</v>
      </c>
      <c r="L27" s="425" t="s">
        <v>42</v>
      </c>
      <c r="M27" s="603"/>
      <c r="O27" s="60">
        <v>0</v>
      </c>
      <c r="P27" s="327">
        <f t="shared" si="4"/>
        <v>0</v>
      </c>
      <c r="R27" s="322">
        <v>100</v>
      </c>
      <c r="S27" s="322"/>
      <c r="T27" s="322"/>
      <c r="U27" s="322"/>
      <c r="V27" s="322"/>
      <c r="W27" s="322"/>
      <c r="X27" s="322">
        <f t="shared" si="6"/>
        <v>100</v>
      </c>
      <c r="Y27" s="371">
        <f t="shared" si="7"/>
        <v>100</v>
      </c>
      <c r="Z27" s="371">
        <v>0</v>
      </c>
      <c r="AA27" s="371">
        <f t="shared" si="8"/>
        <v>100</v>
      </c>
    </row>
    <row r="28" spans="2:27" ht="12.75">
      <c r="B28" s="623" t="s">
        <v>97</v>
      </c>
      <c r="C28" s="624"/>
      <c r="D28" s="73" t="s">
        <v>821</v>
      </c>
      <c r="E28" s="1"/>
      <c r="F28" s="9"/>
      <c r="G28" s="5"/>
      <c r="H28" s="5"/>
      <c r="I28" s="5"/>
      <c r="J28" s="10">
        <v>1</v>
      </c>
      <c r="K28" s="10">
        <f t="shared" si="5"/>
        <v>50</v>
      </c>
      <c r="L28" s="425" t="s">
        <v>42</v>
      </c>
      <c r="M28" s="603"/>
      <c r="O28" s="60">
        <v>0</v>
      </c>
      <c r="P28" s="327">
        <f t="shared" si="4"/>
        <v>0</v>
      </c>
      <c r="R28" s="322">
        <v>50</v>
      </c>
      <c r="S28" s="322"/>
      <c r="T28" s="322"/>
      <c r="U28" s="322"/>
      <c r="V28" s="322"/>
      <c r="W28" s="322"/>
      <c r="X28" s="322">
        <f t="shared" si="6"/>
        <v>50</v>
      </c>
      <c r="Y28" s="371">
        <f t="shared" si="7"/>
        <v>50</v>
      </c>
      <c r="Z28" s="371">
        <v>0</v>
      </c>
      <c r="AA28" s="371">
        <f t="shared" si="8"/>
        <v>50</v>
      </c>
    </row>
    <row r="29" spans="2:27" ht="12.75">
      <c r="B29" s="668" t="s">
        <v>1046</v>
      </c>
      <c r="C29" s="624"/>
      <c r="D29" s="48" t="s">
        <v>820</v>
      </c>
      <c r="E29" s="1"/>
      <c r="F29" s="9"/>
      <c r="G29" s="5"/>
      <c r="H29" s="5"/>
      <c r="I29" s="5"/>
      <c r="J29" s="10">
        <v>1</v>
      </c>
      <c r="K29" s="10">
        <f t="shared" si="5"/>
        <v>70</v>
      </c>
      <c r="L29" s="425" t="s">
        <v>42</v>
      </c>
      <c r="M29" s="603"/>
      <c r="O29" s="60">
        <v>0</v>
      </c>
      <c r="P29" s="327">
        <f t="shared" si="4"/>
        <v>0</v>
      </c>
      <c r="R29" s="322">
        <v>70</v>
      </c>
      <c r="S29" s="322"/>
      <c r="T29" s="322"/>
      <c r="U29" s="322"/>
      <c r="V29" s="322"/>
      <c r="W29" s="322"/>
      <c r="X29" s="322">
        <f t="shared" si="6"/>
        <v>70</v>
      </c>
      <c r="Y29" s="371">
        <f t="shared" si="7"/>
        <v>70</v>
      </c>
      <c r="Z29" s="371">
        <v>0</v>
      </c>
      <c r="AA29" s="371">
        <f t="shared" si="8"/>
        <v>70</v>
      </c>
    </row>
    <row r="30" spans="2:27" ht="12.75">
      <c r="B30" s="453" t="s">
        <v>56</v>
      </c>
      <c r="C30" s="454"/>
      <c r="D30" s="9" t="s">
        <v>125</v>
      </c>
      <c r="E30" s="7"/>
      <c r="F30" s="7"/>
      <c r="G30" s="7"/>
      <c r="H30" s="7"/>
      <c r="I30" s="7"/>
      <c r="J30" s="10">
        <v>1</v>
      </c>
      <c r="K30" s="10">
        <f t="shared" si="5"/>
        <v>5</v>
      </c>
      <c r="L30" s="636" t="s">
        <v>245</v>
      </c>
      <c r="M30" s="637"/>
      <c r="O30" s="60">
        <v>0</v>
      </c>
      <c r="P30" s="327">
        <f>O30*K30</f>
        <v>0</v>
      </c>
      <c r="R30" s="322">
        <v>5</v>
      </c>
      <c r="S30" s="322"/>
      <c r="T30" s="322"/>
      <c r="U30" s="322"/>
      <c r="V30" s="322"/>
      <c r="W30" s="322"/>
      <c r="X30" s="322">
        <f t="shared" si="6"/>
        <v>5</v>
      </c>
      <c r="Y30" s="371">
        <f t="shared" si="7"/>
        <v>5</v>
      </c>
      <c r="Z30" s="371">
        <v>0</v>
      </c>
      <c r="AA30" s="371">
        <f t="shared" si="8"/>
        <v>5</v>
      </c>
    </row>
    <row r="31" spans="2:13" ht="12.75">
      <c r="B31" s="15" t="s">
        <v>72</v>
      </c>
      <c r="C31" s="95"/>
      <c r="D31" s="19"/>
      <c r="E31" s="19"/>
      <c r="F31" s="19"/>
      <c r="G31" s="19"/>
      <c r="H31" s="19"/>
      <c r="I31" s="19"/>
      <c r="J31" s="19"/>
      <c r="K31" s="17"/>
      <c r="L31" s="19"/>
      <c r="M31" s="20"/>
    </row>
    <row r="32" spans="2:13" ht="12.75">
      <c r="B32" s="88" t="s">
        <v>209</v>
      </c>
      <c r="C32" s="141"/>
      <c r="D32" s="28"/>
      <c r="E32" s="28"/>
      <c r="F32" s="28"/>
      <c r="G32" s="28"/>
      <c r="H32" s="28"/>
      <c r="I32" s="28"/>
      <c r="J32" s="28"/>
      <c r="K32" s="349"/>
      <c r="L32" s="28"/>
      <c r="M32" s="29"/>
    </row>
    <row r="33" spans="15:16" ht="12.75">
      <c r="O33" s="200">
        <f>SUM(O5:O32)</f>
        <v>1</v>
      </c>
      <c r="P33" s="332">
        <f>SUM(P5:P32)</f>
        <v>0</v>
      </c>
    </row>
    <row r="34" ht="12.75">
      <c r="B34" t="s">
        <v>815</v>
      </c>
    </row>
    <row r="35" ht="12.75">
      <c r="B35" t="s">
        <v>816</v>
      </c>
    </row>
    <row r="37" spans="2:13" ht="15.75">
      <c r="B37" s="506" t="s">
        <v>100</v>
      </c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8"/>
    </row>
    <row r="38" spans="2:13" ht="12.75">
      <c r="B38" s="76" t="s">
        <v>210</v>
      </c>
      <c r="C38" s="158"/>
      <c r="D38" s="16"/>
      <c r="E38" s="16"/>
      <c r="F38" s="16"/>
      <c r="G38" s="16"/>
      <c r="H38" s="16"/>
      <c r="I38" s="16"/>
      <c r="J38" s="17"/>
      <c r="K38" s="17"/>
      <c r="L38" s="17"/>
      <c r="M38" s="18"/>
    </row>
    <row r="39" spans="2:13" ht="12.75">
      <c r="B39" s="88" t="s">
        <v>209</v>
      </c>
      <c r="C39" s="141"/>
      <c r="D39" s="28"/>
      <c r="E39" s="28"/>
      <c r="F39" s="28"/>
      <c r="G39" s="28"/>
      <c r="H39" s="28"/>
      <c r="I39" s="28"/>
      <c r="J39" s="28"/>
      <c r="K39" s="349"/>
      <c r="L39" s="28"/>
      <c r="M39" s="29"/>
    </row>
    <row r="41" spans="2:27" ht="15.75">
      <c r="B41" s="506" t="s">
        <v>211</v>
      </c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8"/>
      <c r="R41" s="713" t="s">
        <v>1101</v>
      </c>
      <c r="S41" s="714"/>
      <c r="T41" s="714"/>
      <c r="U41" s="714"/>
      <c r="V41" s="714"/>
      <c r="W41" s="714"/>
      <c r="X41" s="715"/>
      <c r="Y41" s="663" t="s">
        <v>1122</v>
      </c>
      <c r="Z41" s="664"/>
      <c r="AA41" s="665"/>
    </row>
    <row r="42" spans="2:27" ht="12.75" customHeight="1">
      <c r="B42" s="428" t="s">
        <v>35</v>
      </c>
      <c r="C42" s="429"/>
      <c r="D42" s="434" t="s">
        <v>36</v>
      </c>
      <c r="E42" s="434" t="s">
        <v>37</v>
      </c>
      <c r="F42" s="434" t="s">
        <v>38</v>
      </c>
      <c r="G42" s="434" t="s">
        <v>39</v>
      </c>
      <c r="H42" s="499" t="s">
        <v>1104</v>
      </c>
      <c r="I42" s="499"/>
      <c r="J42" s="426" t="s">
        <v>40</v>
      </c>
      <c r="K42" s="472" t="s">
        <v>45</v>
      </c>
      <c r="L42" s="441" t="s">
        <v>41</v>
      </c>
      <c r="M42" s="442"/>
      <c r="R42" s="460" t="s">
        <v>119</v>
      </c>
      <c r="S42" s="460" t="s">
        <v>37</v>
      </c>
      <c r="T42" s="460" t="s">
        <v>38</v>
      </c>
      <c r="U42" s="626" t="s">
        <v>120</v>
      </c>
      <c r="V42" s="460" t="s">
        <v>1102</v>
      </c>
      <c r="W42" s="460" t="s">
        <v>1103</v>
      </c>
      <c r="X42" s="460" t="s">
        <v>121</v>
      </c>
      <c r="Y42" s="419" t="s">
        <v>1123</v>
      </c>
      <c r="Z42" s="419" t="s">
        <v>1124</v>
      </c>
      <c r="AA42" s="419" t="s">
        <v>1125</v>
      </c>
    </row>
    <row r="43" spans="2:27" ht="12.75">
      <c r="B43" s="430"/>
      <c r="C43" s="431"/>
      <c r="D43" s="435"/>
      <c r="E43" s="435"/>
      <c r="F43" s="435"/>
      <c r="G43" s="435"/>
      <c r="H43" s="280" t="s">
        <v>1102</v>
      </c>
      <c r="I43" s="279" t="s">
        <v>1103</v>
      </c>
      <c r="J43" s="427"/>
      <c r="K43" s="473"/>
      <c r="L43" s="443"/>
      <c r="M43" s="444"/>
      <c r="R43" s="461"/>
      <c r="S43" s="461"/>
      <c r="T43" s="461"/>
      <c r="U43" s="627"/>
      <c r="V43" s="461"/>
      <c r="W43" s="461"/>
      <c r="X43" s="461"/>
      <c r="Y43" s="420"/>
      <c r="Z43" s="420"/>
      <c r="AA43" s="420"/>
    </row>
    <row r="44" spans="2:27" ht="12.75">
      <c r="B44" s="597" t="s">
        <v>127</v>
      </c>
      <c r="C44" s="598"/>
      <c r="D44" s="54" t="s">
        <v>128</v>
      </c>
      <c r="E44" s="54"/>
      <c r="F44" s="54"/>
      <c r="G44" s="54"/>
      <c r="H44" s="54"/>
      <c r="I44" s="54"/>
      <c r="J44" s="56">
        <v>1</v>
      </c>
      <c r="K44" s="10">
        <f>AA44</f>
        <v>20</v>
      </c>
      <c r="L44" s="423">
        <v>1</v>
      </c>
      <c r="M44" s="424"/>
      <c r="O44" s="60">
        <v>0</v>
      </c>
      <c r="P44" s="327">
        <f>O44*K43</f>
        <v>0</v>
      </c>
      <c r="R44" s="330">
        <v>20</v>
      </c>
      <c r="S44" s="313"/>
      <c r="T44" s="313"/>
      <c r="U44" s="313"/>
      <c r="V44" s="313"/>
      <c r="W44" s="313"/>
      <c r="X44" s="322">
        <f>SUM(R44:W44)</f>
        <v>20</v>
      </c>
      <c r="Y44" s="371">
        <f>X44*J44</f>
        <v>20</v>
      </c>
      <c r="Z44" s="371">
        <v>0</v>
      </c>
      <c r="AA44" s="371">
        <f>Y44+Z44</f>
        <v>20</v>
      </c>
    </row>
    <row r="45" spans="2:27" ht="12.75">
      <c r="B45" s="15"/>
      <c r="C45" s="95"/>
      <c r="D45" s="16"/>
      <c r="E45" s="16"/>
      <c r="F45" s="16"/>
      <c r="G45" s="16"/>
      <c r="H45" s="16"/>
      <c r="I45" s="16"/>
      <c r="J45" s="17"/>
      <c r="K45" s="47"/>
      <c r="L45" s="47"/>
      <c r="M45" s="18"/>
      <c r="R45" s="323"/>
      <c r="S45" s="324"/>
      <c r="T45" s="324"/>
      <c r="U45" s="324"/>
      <c r="V45" s="324"/>
      <c r="W45" s="324"/>
      <c r="X45" s="325"/>
      <c r="Y45" s="378"/>
      <c r="Z45" s="373"/>
      <c r="AA45" s="374"/>
    </row>
    <row r="46" spans="2:27" ht="12.75">
      <c r="B46" s="526" t="s">
        <v>28</v>
      </c>
      <c r="C46" s="583"/>
      <c r="D46" s="53" t="s">
        <v>137</v>
      </c>
      <c r="E46" s="53" t="s">
        <v>17</v>
      </c>
      <c r="F46" s="9" t="s">
        <v>21</v>
      </c>
      <c r="G46" s="53"/>
      <c r="H46" s="53"/>
      <c r="I46" s="53"/>
      <c r="J46" s="53">
        <v>4</v>
      </c>
      <c r="K46" s="10">
        <f>AA46</f>
        <v>80</v>
      </c>
      <c r="L46" s="670" t="s">
        <v>110</v>
      </c>
      <c r="M46" s="671"/>
      <c r="O46" s="60">
        <v>0</v>
      </c>
      <c r="P46" s="327">
        <f>O46*K45</f>
        <v>0</v>
      </c>
      <c r="R46" s="322">
        <v>10</v>
      </c>
      <c r="S46" s="322">
        <v>5</v>
      </c>
      <c r="T46" s="322">
        <v>5</v>
      </c>
      <c r="U46" s="322"/>
      <c r="V46" s="322"/>
      <c r="W46" s="322"/>
      <c r="X46" s="322">
        <f>SUM(R46:W46)</f>
        <v>20</v>
      </c>
      <c r="Y46" s="371">
        <f>X46*J46</f>
        <v>80</v>
      </c>
      <c r="Z46" s="371">
        <v>0</v>
      </c>
      <c r="AA46" s="371">
        <f>Y46+Z46</f>
        <v>80</v>
      </c>
    </row>
    <row r="47" spans="2:27" ht="12.75">
      <c r="B47" s="608" t="s">
        <v>194</v>
      </c>
      <c r="C47" s="609"/>
      <c r="D47" s="71" t="s">
        <v>194</v>
      </c>
      <c r="E47" s="71" t="s">
        <v>49</v>
      </c>
      <c r="F47" s="9" t="s">
        <v>20</v>
      </c>
      <c r="G47" s="73" t="s">
        <v>50</v>
      </c>
      <c r="H47" s="14"/>
      <c r="I47" s="14"/>
      <c r="J47" s="10">
        <v>4</v>
      </c>
      <c r="K47" s="10">
        <f>AA47</f>
        <v>52</v>
      </c>
      <c r="L47" s="670" t="s">
        <v>110</v>
      </c>
      <c r="M47" s="671"/>
      <c r="O47" s="60">
        <v>0</v>
      </c>
      <c r="P47" s="327">
        <f>O47*K46</f>
        <v>0</v>
      </c>
      <c r="R47" s="322">
        <v>10</v>
      </c>
      <c r="S47" s="322"/>
      <c r="T47" s="322"/>
      <c r="U47" s="322">
        <v>3</v>
      </c>
      <c r="V47" s="322"/>
      <c r="W47" s="322"/>
      <c r="X47" s="322">
        <f>SUM(R47:W47)</f>
        <v>13</v>
      </c>
      <c r="Y47" s="371">
        <f>X47*J47</f>
        <v>52</v>
      </c>
      <c r="Z47" s="371">
        <v>0</v>
      </c>
      <c r="AA47" s="371">
        <f>Y47+Z47</f>
        <v>52</v>
      </c>
    </row>
    <row r="48" spans="2:27" ht="12.75" customHeight="1">
      <c r="B48" s="668" t="s">
        <v>115</v>
      </c>
      <c r="C48" s="669"/>
      <c r="D48" s="54" t="s">
        <v>43</v>
      </c>
      <c r="E48" s="54" t="s">
        <v>16</v>
      </c>
      <c r="F48" s="71" t="s">
        <v>20</v>
      </c>
      <c r="G48" s="54"/>
      <c r="H48" s="1"/>
      <c r="I48" s="1"/>
      <c r="J48" s="4">
        <v>4</v>
      </c>
      <c r="K48" s="10">
        <f>AA48</f>
        <v>28</v>
      </c>
      <c r="L48" s="672" t="s">
        <v>85</v>
      </c>
      <c r="M48" s="673"/>
      <c r="O48" s="60">
        <v>0</v>
      </c>
      <c r="P48" s="327">
        <f>O48*K47</f>
        <v>0</v>
      </c>
      <c r="R48" s="322">
        <v>5</v>
      </c>
      <c r="S48" s="322">
        <v>2</v>
      </c>
      <c r="T48" s="322"/>
      <c r="U48" s="322"/>
      <c r="V48" s="322"/>
      <c r="W48" s="322"/>
      <c r="X48" s="322">
        <f>SUM(R48:W48)</f>
        <v>7</v>
      </c>
      <c r="Y48" s="371">
        <f>X48*J48</f>
        <v>28</v>
      </c>
      <c r="Z48" s="371">
        <v>0</v>
      </c>
      <c r="AA48" s="371">
        <f>Y48+Z48</f>
        <v>28</v>
      </c>
    </row>
    <row r="49" spans="2:27" ht="12.75">
      <c r="B49" s="576" t="s">
        <v>135</v>
      </c>
      <c r="C49" s="577"/>
      <c r="D49" s="71" t="s">
        <v>44</v>
      </c>
      <c r="E49" s="71" t="s">
        <v>49</v>
      </c>
      <c r="F49" s="9" t="s">
        <v>20</v>
      </c>
      <c r="G49" s="54" t="s">
        <v>63</v>
      </c>
      <c r="H49" s="1"/>
      <c r="I49" s="1"/>
      <c r="J49" s="10">
        <v>4</v>
      </c>
      <c r="K49" s="10">
        <f>AA49</f>
        <v>32</v>
      </c>
      <c r="L49" s="728" t="s">
        <v>110</v>
      </c>
      <c r="M49" s="729"/>
      <c r="O49" s="60">
        <v>0</v>
      </c>
      <c r="P49" s="327">
        <f>O49*K48</f>
        <v>0</v>
      </c>
      <c r="R49" s="322">
        <v>5</v>
      </c>
      <c r="S49" s="322"/>
      <c r="T49" s="322"/>
      <c r="U49" s="322">
        <v>3</v>
      </c>
      <c r="V49" s="322"/>
      <c r="W49" s="322"/>
      <c r="X49" s="322">
        <f>SUM(R49:W49)</f>
        <v>8</v>
      </c>
      <c r="Y49" s="371">
        <f>X49*J49</f>
        <v>32</v>
      </c>
      <c r="Z49" s="371">
        <v>0</v>
      </c>
      <c r="AA49" s="371">
        <f>Y49+Z49</f>
        <v>32</v>
      </c>
    </row>
    <row r="50" spans="2:27" ht="12.75">
      <c r="B50" s="578"/>
      <c r="C50" s="579"/>
      <c r="D50" s="71" t="s">
        <v>953</v>
      </c>
      <c r="E50" s="71" t="s">
        <v>49</v>
      </c>
      <c r="F50" s="71" t="s">
        <v>20</v>
      </c>
      <c r="G50" s="54" t="s">
        <v>63</v>
      </c>
      <c r="H50" s="1"/>
      <c r="I50" s="1"/>
      <c r="J50" s="4">
        <v>4</v>
      </c>
      <c r="K50" s="10">
        <f>AA50</f>
        <v>32</v>
      </c>
      <c r="L50" s="732"/>
      <c r="M50" s="733"/>
      <c r="O50" s="60">
        <v>0</v>
      </c>
      <c r="P50" s="327">
        <f>O50*K49</f>
        <v>0</v>
      </c>
      <c r="R50" s="322">
        <v>5</v>
      </c>
      <c r="S50" s="322"/>
      <c r="T50" s="322"/>
      <c r="U50" s="322">
        <v>3</v>
      </c>
      <c r="V50" s="322"/>
      <c r="W50" s="322"/>
      <c r="X50" s="322">
        <f>SUM(R50:W50)</f>
        <v>8</v>
      </c>
      <c r="Y50" s="371">
        <f>X50*J50</f>
        <v>32</v>
      </c>
      <c r="Z50" s="371">
        <v>0</v>
      </c>
      <c r="AA50" s="371">
        <f>Y50+Z50</f>
        <v>32</v>
      </c>
    </row>
    <row r="52" spans="15:16" ht="12.75">
      <c r="O52" s="200">
        <f>SUM(O33:O51)</f>
        <v>1</v>
      </c>
      <c r="P52" s="332">
        <f>SUM(P33:P51)</f>
        <v>0</v>
      </c>
    </row>
  </sheetData>
  <sheetProtection/>
  <mergeCells count="95">
    <mergeCell ref="L10:M10"/>
    <mergeCell ref="B6:C6"/>
    <mergeCell ref="L6:M6"/>
    <mergeCell ref="B11:C11"/>
    <mergeCell ref="B12:C13"/>
    <mergeCell ref="B28:C28"/>
    <mergeCell ref="L27:M27"/>
    <mergeCell ref="O2:P2"/>
    <mergeCell ref="D42:D43"/>
    <mergeCell ref="E42:E43"/>
    <mergeCell ref="F42:F43"/>
    <mergeCell ref="G42:G43"/>
    <mergeCell ref="H42:I42"/>
    <mergeCell ref="B2:M2"/>
    <mergeCell ref="B30:C30"/>
    <mergeCell ref="L21:M22"/>
    <mergeCell ref="B10:C10"/>
    <mergeCell ref="L44:M44"/>
    <mergeCell ref="L46:M46"/>
    <mergeCell ref="L47:M47"/>
    <mergeCell ref="L48:M48"/>
    <mergeCell ref="B41:M41"/>
    <mergeCell ref="V42:V43"/>
    <mergeCell ref="B48:C48"/>
    <mergeCell ref="K42:K43"/>
    <mergeCell ref="L42:M43"/>
    <mergeCell ref="R41:X41"/>
    <mergeCell ref="B49:C50"/>
    <mergeCell ref="B47:C47"/>
    <mergeCell ref="B46:C46"/>
    <mergeCell ref="B44:C44"/>
    <mergeCell ref="B42:C43"/>
    <mergeCell ref="J42:J43"/>
    <mergeCell ref="L49:M50"/>
    <mergeCell ref="B5:C5"/>
    <mergeCell ref="L19:M20"/>
    <mergeCell ref="B37:M37"/>
    <mergeCell ref="D21:D22"/>
    <mergeCell ref="B19:C20"/>
    <mergeCell ref="B21:C22"/>
    <mergeCell ref="B23:C24"/>
    <mergeCell ref="B15:C15"/>
    <mergeCell ref="B17:C17"/>
    <mergeCell ref="R2:X2"/>
    <mergeCell ref="J3:J4"/>
    <mergeCell ref="K3:K4"/>
    <mergeCell ref="X3:X4"/>
    <mergeCell ref="T3:T4"/>
    <mergeCell ref="U3:U4"/>
    <mergeCell ref="V3:V4"/>
    <mergeCell ref="W3:W4"/>
    <mergeCell ref="P3:P4"/>
    <mergeCell ref="R3:R4"/>
    <mergeCell ref="S3:S4"/>
    <mergeCell ref="L3:M4"/>
    <mergeCell ref="D3:D4"/>
    <mergeCell ref="E3:E4"/>
    <mergeCell ref="F3:F4"/>
    <mergeCell ref="G3:G4"/>
    <mergeCell ref="O3:O4"/>
    <mergeCell ref="B3:C4"/>
    <mergeCell ref="E8:E9"/>
    <mergeCell ref="B8:C9"/>
    <mergeCell ref="B16:C16"/>
    <mergeCell ref="L26:M26"/>
    <mergeCell ref="L25:M25"/>
    <mergeCell ref="L11:M11"/>
    <mergeCell ref="E21:E22"/>
    <mergeCell ref="H3:I3"/>
    <mergeCell ref="D8:D9"/>
    <mergeCell ref="L5:M5"/>
    <mergeCell ref="AA42:AA43"/>
    <mergeCell ref="B14:C14"/>
    <mergeCell ref="B29:C29"/>
    <mergeCell ref="L29:M29"/>
    <mergeCell ref="X42:X43"/>
    <mergeCell ref="R42:R43"/>
    <mergeCell ref="S42:S43"/>
    <mergeCell ref="L30:M30"/>
    <mergeCell ref="L8:M9"/>
    <mergeCell ref="U42:U43"/>
    <mergeCell ref="T42:T43"/>
    <mergeCell ref="L12:M14"/>
    <mergeCell ref="Y41:AA41"/>
    <mergeCell ref="L23:M24"/>
    <mergeCell ref="L17:M17"/>
    <mergeCell ref="W42:W43"/>
    <mergeCell ref="L28:M28"/>
    <mergeCell ref="L15:M16"/>
    <mergeCell ref="Y2:AA2"/>
    <mergeCell ref="Y3:Y4"/>
    <mergeCell ref="Z3:Z4"/>
    <mergeCell ref="AA3:AA4"/>
    <mergeCell ref="Y42:Y43"/>
    <mergeCell ref="Z42:Z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AA3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7109375" style="0" customWidth="1"/>
    <col min="2" max="2" width="13.00390625" style="0" customWidth="1"/>
    <col min="3" max="3" width="12.281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7.00390625" style="0" customWidth="1"/>
    <col min="13" max="13" width="6.57421875" style="0" customWidth="1"/>
    <col min="14" max="14" width="2.421875" style="0" customWidth="1"/>
    <col min="15" max="15" width="7.8515625" style="0" customWidth="1"/>
    <col min="16" max="16" width="9.140625" style="43" customWidth="1"/>
    <col min="17" max="17" width="3.8515625" style="43" customWidth="1"/>
    <col min="18" max="18" width="8.00390625" style="43" customWidth="1"/>
    <col min="19" max="20" width="8.140625" style="43" customWidth="1"/>
    <col min="21" max="24" width="9.140625" style="43" customWidth="1"/>
  </cols>
  <sheetData>
    <row r="1" ht="6.75" customHeight="1"/>
    <row r="2" spans="2:27" ht="15.75">
      <c r="B2" s="506" t="s">
        <v>800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 customHeight="1">
      <c r="B8" s="576" t="s">
        <v>191</v>
      </c>
      <c r="C8" s="577"/>
      <c r="D8" s="436" t="s">
        <v>137</v>
      </c>
      <c r="E8" s="436" t="s">
        <v>17</v>
      </c>
      <c r="F8" s="9" t="s">
        <v>21</v>
      </c>
      <c r="G8" s="9"/>
      <c r="H8" s="9"/>
      <c r="I8" s="9"/>
      <c r="J8" s="10">
        <v>4</v>
      </c>
      <c r="K8" s="10">
        <f aca="true" t="shared" si="0" ref="K8:K18">AA8</f>
        <v>80</v>
      </c>
      <c r="L8" s="675" t="s">
        <v>81</v>
      </c>
      <c r="M8" s="647"/>
      <c r="O8" s="60">
        <v>0</v>
      </c>
      <c r="P8" s="327">
        <f aca="true" t="shared" si="1" ref="P8:P20">O8*K8</f>
        <v>0</v>
      </c>
      <c r="R8" s="322">
        <v>10</v>
      </c>
      <c r="S8" s="322">
        <v>5</v>
      </c>
      <c r="T8" s="322">
        <v>5</v>
      </c>
      <c r="U8" s="322"/>
      <c r="V8" s="322"/>
      <c r="W8" s="322"/>
      <c r="X8" s="322">
        <f aca="true" t="shared" si="2" ref="X8:X18">SUM(R8:W8)</f>
        <v>20</v>
      </c>
      <c r="Y8" s="371">
        <f aca="true" t="shared" si="3" ref="Y8:Y18">X8*J8</f>
        <v>80</v>
      </c>
      <c r="Z8" s="371">
        <v>0</v>
      </c>
      <c r="AA8" s="371">
        <f aca="true" t="shared" si="4" ref="AA8:AA18">Y8+Z8</f>
        <v>80</v>
      </c>
    </row>
    <row r="9" spans="2:27" ht="12.75">
      <c r="B9" s="578"/>
      <c r="C9" s="579"/>
      <c r="D9" s="480"/>
      <c r="E9" s="480"/>
      <c r="F9" s="53" t="s">
        <v>20</v>
      </c>
      <c r="G9" s="9"/>
      <c r="H9" s="9"/>
      <c r="I9" s="9"/>
      <c r="J9" s="10">
        <v>4</v>
      </c>
      <c r="K9" s="10">
        <f t="shared" si="0"/>
        <v>60</v>
      </c>
      <c r="L9" s="683"/>
      <c r="M9" s="648"/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/>
      <c r="W9" s="322"/>
      <c r="X9" s="322">
        <f t="shared" si="2"/>
        <v>15</v>
      </c>
      <c r="Y9" s="371">
        <f t="shared" si="3"/>
        <v>60</v>
      </c>
      <c r="Z9" s="371">
        <v>0</v>
      </c>
      <c r="AA9" s="371">
        <f t="shared" si="4"/>
        <v>60</v>
      </c>
    </row>
    <row r="10" spans="2:27" ht="12.75" customHeight="1">
      <c r="B10" s="576" t="s">
        <v>192</v>
      </c>
      <c r="C10" s="577"/>
      <c r="D10" s="436" t="s">
        <v>137</v>
      </c>
      <c r="E10" s="436" t="s">
        <v>17</v>
      </c>
      <c r="F10" s="9" t="s">
        <v>21</v>
      </c>
      <c r="G10" s="9"/>
      <c r="H10" s="9"/>
      <c r="I10" s="9"/>
      <c r="J10" s="10">
        <v>4</v>
      </c>
      <c r="K10" s="10">
        <f t="shared" si="0"/>
        <v>80</v>
      </c>
      <c r="L10" s="683"/>
      <c r="M10" s="648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/>
      <c r="V10" s="322"/>
      <c r="W10" s="322"/>
      <c r="X10" s="322">
        <f t="shared" si="2"/>
        <v>20</v>
      </c>
      <c r="Y10" s="371">
        <f t="shared" si="3"/>
        <v>80</v>
      </c>
      <c r="Z10" s="371">
        <v>0</v>
      </c>
      <c r="AA10" s="371">
        <f t="shared" si="4"/>
        <v>80</v>
      </c>
    </row>
    <row r="11" spans="2:27" ht="12.75">
      <c r="B11" s="578"/>
      <c r="C11" s="579"/>
      <c r="D11" s="480"/>
      <c r="E11" s="480"/>
      <c r="F11" s="53" t="s">
        <v>20</v>
      </c>
      <c r="G11" s="9"/>
      <c r="H11" s="9"/>
      <c r="I11" s="9"/>
      <c r="J11" s="10">
        <v>4</v>
      </c>
      <c r="K11" s="10">
        <f t="shared" si="0"/>
        <v>60</v>
      </c>
      <c r="L11" s="676"/>
      <c r="M11" s="649"/>
      <c r="O11" s="60">
        <v>0</v>
      </c>
      <c r="P11" s="327">
        <f t="shared" si="1"/>
        <v>0</v>
      </c>
      <c r="R11" s="322">
        <v>10</v>
      </c>
      <c r="S11" s="322">
        <v>5</v>
      </c>
      <c r="T11" s="322"/>
      <c r="U11" s="322"/>
      <c r="V11" s="322"/>
      <c r="W11" s="322"/>
      <c r="X11" s="322">
        <f t="shared" si="2"/>
        <v>15</v>
      </c>
      <c r="Y11" s="371">
        <f t="shared" si="3"/>
        <v>60</v>
      </c>
      <c r="Z11" s="371">
        <v>0</v>
      </c>
      <c r="AA11" s="371">
        <f t="shared" si="4"/>
        <v>60</v>
      </c>
    </row>
    <row r="12" spans="2:27" ht="27" customHeight="1">
      <c r="B12" s="526" t="s">
        <v>193</v>
      </c>
      <c r="C12" s="583"/>
      <c r="D12" s="71" t="s">
        <v>194</v>
      </c>
      <c r="E12" s="9" t="s">
        <v>49</v>
      </c>
      <c r="F12" s="9" t="s">
        <v>20</v>
      </c>
      <c r="G12" s="9" t="s">
        <v>50</v>
      </c>
      <c r="H12" s="14"/>
      <c r="I12" s="14"/>
      <c r="J12" s="10">
        <v>4</v>
      </c>
      <c r="K12" s="10">
        <f t="shared" si="0"/>
        <v>52</v>
      </c>
      <c r="L12" s="423" t="s">
        <v>42</v>
      </c>
      <c r="M12" s="424"/>
      <c r="O12" s="60">
        <v>0</v>
      </c>
      <c r="P12" s="327">
        <f t="shared" si="1"/>
        <v>0</v>
      </c>
      <c r="R12" s="322">
        <v>10</v>
      </c>
      <c r="S12" s="322"/>
      <c r="T12" s="322"/>
      <c r="U12" s="322">
        <v>3</v>
      </c>
      <c r="V12" s="322"/>
      <c r="W12" s="322"/>
      <c r="X12" s="322">
        <f t="shared" si="2"/>
        <v>13</v>
      </c>
      <c r="Y12" s="371">
        <f t="shared" si="3"/>
        <v>52</v>
      </c>
      <c r="Z12" s="371">
        <v>0</v>
      </c>
      <c r="AA12" s="371">
        <f t="shared" si="4"/>
        <v>52</v>
      </c>
    </row>
    <row r="13" spans="2:27" ht="12.75">
      <c r="B13" s="668" t="s">
        <v>195</v>
      </c>
      <c r="C13" s="669"/>
      <c r="D13" s="9" t="s">
        <v>23</v>
      </c>
      <c r="E13" s="1" t="s">
        <v>16</v>
      </c>
      <c r="F13" s="9" t="s">
        <v>20</v>
      </c>
      <c r="G13" s="5"/>
      <c r="H13" s="6" t="s">
        <v>124</v>
      </c>
      <c r="I13" s="6"/>
      <c r="J13" s="10">
        <v>6</v>
      </c>
      <c r="K13" s="10">
        <f t="shared" si="0"/>
        <v>90</v>
      </c>
      <c r="L13" s="425" t="s">
        <v>53</v>
      </c>
      <c r="M13" s="603"/>
      <c r="O13" s="60">
        <v>0</v>
      </c>
      <c r="P13" s="327">
        <f t="shared" si="1"/>
        <v>0</v>
      </c>
      <c r="R13" s="322">
        <v>10</v>
      </c>
      <c r="S13" s="322">
        <v>2</v>
      </c>
      <c r="T13" s="322"/>
      <c r="U13" s="322"/>
      <c r="V13" s="322">
        <v>3</v>
      </c>
      <c r="W13" s="322"/>
      <c r="X13" s="322">
        <f t="shared" si="2"/>
        <v>15</v>
      </c>
      <c r="Y13" s="371">
        <f t="shared" si="3"/>
        <v>90</v>
      </c>
      <c r="Z13" s="371">
        <v>0</v>
      </c>
      <c r="AA13" s="371">
        <f t="shared" si="4"/>
        <v>90</v>
      </c>
    </row>
    <row r="14" spans="2:27" ht="12.75">
      <c r="B14" s="526" t="s">
        <v>196</v>
      </c>
      <c r="C14" s="583"/>
      <c r="D14" s="53" t="s">
        <v>23</v>
      </c>
      <c r="E14" s="53" t="s">
        <v>16</v>
      </c>
      <c r="F14" s="9" t="s">
        <v>20</v>
      </c>
      <c r="G14" s="53"/>
      <c r="H14" s="53" t="s">
        <v>124</v>
      </c>
      <c r="I14" s="53"/>
      <c r="J14" s="53">
        <v>6</v>
      </c>
      <c r="K14" s="10">
        <f t="shared" si="0"/>
        <v>90</v>
      </c>
      <c r="L14" s="423" t="s">
        <v>92</v>
      </c>
      <c r="M14" s="424"/>
      <c r="O14" s="60">
        <v>0</v>
      </c>
      <c r="P14" s="327">
        <f t="shared" si="1"/>
        <v>0</v>
      </c>
      <c r="R14" s="322">
        <v>10</v>
      </c>
      <c r="S14" s="322">
        <v>2</v>
      </c>
      <c r="T14" s="322"/>
      <c r="U14" s="322"/>
      <c r="V14" s="322">
        <v>3</v>
      </c>
      <c r="W14" s="322"/>
      <c r="X14" s="322">
        <f t="shared" si="2"/>
        <v>15</v>
      </c>
      <c r="Y14" s="371">
        <f t="shared" si="3"/>
        <v>90</v>
      </c>
      <c r="Z14" s="371">
        <v>0</v>
      </c>
      <c r="AA14" s="371">
        <f t="shared" si="4"/>
        <v>90</v>
      </c>
    </row>
    <row r="15" spans="2:27" ht="12.75">
      <c r="B15" s="599" t="s">
        <v>70</v>
      </c>
      <c r="C15" s="600"/>
      <c r="D15" s="71" t="s">
        <v>23</v>
      </c>
      <c r="E15" s="71" t="s">
        <v>16</v>
      </c>
      <c r="F15" s="9" t="s">
        <v>20</v>
      </c>
      <c r="G15" s="1"/>
      <c r="H15" s="1"/>
      <c r="I15" s="1"/>
      <c r="J15" s="10">
        <v>4</v>
      </c>
      <c r="K15" s="10">
        <f t="shared" si="0"/>
        <v>48</v>
      </c>
      <c r="L15" s="728" t="s">
        <v>85</v>
      </c>
      <c r="M15" s="729"/>
      <c r="O15" s="60">
        <v>0</v>
      </c>
      <c r="P15" s="327">
        <f t="shared" si="1"/>
        <v>0</v>
      </c>
      <c r="R15" s="322">
        <v>10</v>
      </c>
      <c r="S15" s="322">
        <v>2</v>
      </c>
      <c r="T15" s="322"/>
      <c r="U15" s="322"/>
      <c r="V15" s="322"/>
      <c r="W15" s="322"/>
      <c r="X15" s="322">
        <f t="shared" si="2"/>
        <v>12</v>
      </c>
      <c r="Y15" s="371">
        <f t="shared" si="3"/>
        <v>48</v>
      </c>
      <c r="Z15" s="371">
        <v>0</v>
      </c>
      <c r="AA15" s="371">
        <f t="shared" si="4"/>
        <v>48</v>
      </c>
    </row>
    <row r="16" spans="2:27" ht="12.75">
      <c r="B16" s="613"/>
      <c r="C16" s="667"/>
      <c r="D16" s="71" t="s">
        <v>43</v>
      </c>
      <c r="E16" s="71" t="s">
        <v>16</v>
      </c>
      <c r="F16" s="71" t="s">
        <v>20</v>
      </c>
      <c r="G16" s="1"/>
      <c r="H16" s="1"/>
      <c r="I16" s="1"/>
      <c r="J16" s="10">
        <v>4</v>
      </c>
      <c r="K16" s="10">
        <f t="shared" si="0"/>
        <v>28</v>
      </c>
      <c r="L16" s="732"/>
      <c r="M16" s="733"/>
      <c r="O16" s="60">
        <v>0</v>
      </c>
      <c r="P16" s="327">
        <f t="shared" si="1"/>
        <v>0</v>
      </c>
      <c r="R16" s="322">
        <v>5</v>
      </c>
      <c r="S16" s="322">
        <v>2</v>
      </c>
      <c r="T16" s="322"/>
      <c r="U16" s="322"/>
      <c r="V16" s="322"/>
      <c r="W16" s="322"/>
      <c r="X16" s="322">
        <f t="shared" si="2"/>
        <v>7</v>
      </c>
      <c r="Y16" s="371">
        <f t="shared" si="3"/>
        <v>28</v>
      </c>
      <c r="Z16" s="371">
        <v>0</v>
      </c>
      <c r="AA16" s="371">
        <f t="shared" si="4"/>
        <v>28</v>
      </c>
    </row>
    <row r="17" spans="2:27" ht="12.75">
      <c r="B17" s="668" t="s">
        <v>197</v>
      </c>
      <c r="C17" s="669"/>
      <c r="D17" s="1" t="s">
        <v>44</v>
      </c>
      <c r="E17" s="1" t="s">
        <v>49</v>
      </c>
      <c r="F17" s="71" t="s">
        <v>21</v>
      </c>
      <c r="G17" s="54" t="s">
        <v>63</v>
      </c>
      <c r="H17" s="1"/>
      <c r="I17" s="1"/>
      <c r="J17" s="4">
        <v>4</v>
      </c>
      <c r="K17" s="10">
        <f t="shared" si="0"/>
        <v>52</v>
      </c>
      <c r="L17" s="79" t="s">
        <v>60</v>
      </c>
      <c r="M17" s="735" t="s">
        <v>567</v>
      </c>
      <c r="O17" s="60">
        <v>0</v>
      </c>
      <c r="P17" s="327">
        <f t="shared" si="1"/>
        <v>0</v>
      </c>
      <c r="R17" s="322">
        <v>5</v>
      </c>
      <c r="S17" s="322"/>
      <c r="T17" s="322">
        <v>5</v>
      </c>
      <c r="U17" s="322">
        <v>3</v>
      </c>
      <c r="V17" s="322"/>
      <c r="W17" s="322"/>
      <c r="X17" s="322">
        <f t="shared" si="2"/>
        <v>13</v>
      </c>
      <c r="Y17" s="371">
        <f t="shared" si="3"/>
        <v>52</v>
      </c>
      <c r="Z17" s="371">
        <v>0</v>
      </c>
      <c r="AA17" s="371">
        <f t="shared" si="4"/>
        <v>52</v>
      </c>
    </row>
    <row r="18" spans="2:27" ht="12.75">
      <c r="B18" s="623" t="s">
        <v>115</v>
      </c>
      <c r="C18" s="624"/>
      <c r="D18" s="1" t="s">
        <v>44</v>
      </c>
      <c r="E18" s="1" t="s">
        <v>49</v>
      </c>
      <c r="F18" s="9" t="s">
        <v>20</v>
      </c>
      <c r="G18" s="1" t="s">
        <v>50</v>
      </c>
      <c r="H18" s="1"/>
      <c r="I18" s="1"/>
      <c r="J18" s="4">
        <v>4</v>
      </c>
      <c r="K18" s="10">
        <f t="shared" si="0"/>
        <v>32</v>
      </c>
      <c r="L18" s="184" t="s">
        <v>833</v>
      </c>
      <c r="M18" s="708"/>
      <c r="O18" s="60">
        <v>0</v>
      </c>
      <c r="P18" s="327">
        <f t="shared" si="1"/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 t="shared" si="2"/>
        <v>8</v>
      </c>
      <c r="Y18" s="371">
        <f t="shared" si="3"/>
        <v>32</v>
      </c>
      <c r="Z18" s="371">
        <v>0</v>
      </c>
      <c r="AA18" s="371">
        <f t="shared" si="4"/>
        <v>32</v>
      </c>
    </row>
    <row r="19" spans="2:27" ht="12.75">
      <c r="B19" s="15" t="s">
        <v>57</v>
      </c>
      <c r="C19" s="95"/>
      <c r="D19" s="16"/>
      <c r="E19" s="16"/>
      <c r="F19" s="16"/>
      <c r="G19" s="16"/>
      <c r="H19" s="16"/>
      <c r="I19" s="16"/>
      <c r="J19" s="17"/>
      <c r="K19" s="17"/>
      <c r="L19" s="17"/>
      <c r="M19" s="18"/>
      <c r="R19" s="44"/>
      <c r="S19" s="45"/>
      <c r="T19" s="45"/>
      <c r="U19" s="45"/>
      <c r="V19" s="45"/>
      <c r="W19" s="45"/>
      <c r="X19" s="46"/>
      <c r="Y19" s="378"/>
      <c r="Z19" s="373"/>
      <c r="AA19" s="374"/>
    </row>
    <row r="20" spans="2:27" ht="12.75">
      <c r="B20" s="576" t="s">
        <v>198</v>
      </c>
      <c r="C20" s="577"/>
      <c r="D20" s="71" t="s">
        <v>23</v>
      </c>
      <c r="E20" s="71" t="s">
        <v>16</v>
      </c>
      <c r="F20" s="9" t="s">
        <v>20</v>
      </c>
      <c r="G20" s="1"/>
      <c r="H20" s="1"/>
      <c r="I20" s="1"/>
      <c r="J20" s="10">
        <v>4</v>
      </c>
      <c r="K20" s="10">
        <f aca="true" t="shared" si="5" ref="K20:K27">AA20</f>
        <v>48</v>
      </c>
      <c r="L20" s="728" t="s">
        <v>42</v>
      </c>
      <c r="M20" s="729"/>
      <c r="O20" s="60">
        <v>0</v>
      </c>
      <c r="P20" s="327">
        <f t="shared" si="1"/>
        <v>0</v>
      </c>
      <c r="R20" s="322">
        <v>10</v>
      </c>
      <c r="S20" s="322">
        <v>2</v>
      </c>
      <c r="T20" s="322"/>
      <c r="U20" s="322"/>
      <c r="V20" s="322"/>
      <c r="W20" s="322"/>
      <c r="X20" s="322">
        <f aca="true" t="shared" si="6" ref="X20:X27">SUM(R20:W20)</f>
        <v>12</v>
      </c>
      <c r="Y20" s="371">
        <f aca="true" t="shared" si="7" ref="Y20:Y27">X20*J20</f>
        <v>48</v>
      </c>
      <c r="Z20" s="371">
        <v>0</v>
      </c>
      <c r="AA20" s="371">
        <f aca="true" t="shared" si="8" ref="AA20:AA27">Y20+Z20</f>
        <v>48</v>
      </c>
    </row>
    <row r="21" spans="2:27" ht="12.75">
      <c r="B21" s="578"/>
      <c r="C21" s="579"/>
      <c r="D21" s="71" t="s">
        <v>43</v>
      </c>
      <c r="E21" s="71" t="s">
        <v>16</v>
      </c>
      <c r="F21" s="71" t="s">
        <v>20</v>
      </c>
      <c r="G21" s="1"/>
      <c r="H21" s="1"/>
      <c r="I21" s="1"/>
      <c r="J21" s="10">
        <v>4</v>
      </c>
      <c r="K21" s="10">
        <f t="shared" si="5"/>
        <v>28</v>
      </c>
      <c r="L21" s="732"/>
      <c r="M21" s="733"/>
      <c r="O21" s="60">
        <v>0</v>
      </c>
      <c r="P21" s="327">
        <f aca="true" t="shared" si="9" ref="P21:P27">O21*K21</f>
        <v>0</v>
      </c>
      <c r="R21" s="322">
        <v>5</v>
      </c>
      <c r="S21" s="322">
        <v>2</v>
      </c>
      <c r="T21" s="322"/>
      <c r="U21" s="322"/>
      <c r="V21" s="322"/>
      <c r="W21" s="322"/>
      <c r="X21" s="322">
        <f t="shared" si="6"/>
        <v>7</v>
      </c>
      <c r="Y21" s="371">
        <f t="shared" si="7"/>
        <v>28</v>
      </c>
      <c r="Z21" s="371">
        <v>0</v>
      </c>
      <c r="AA21" s="371">
        <f t="shared" si="8"/>
        <v>28</v>
      </c>
    </row>
    <row r="22" spans="2:27" ht="12.75">
      <c r="B22" s="668" t="s">
        <v>199</v>
      </c>
      <c r="C22" s="669"/>
      <c r="D22" s="71" t="s">
        <v>43</v>
      </c>
      <c r="E22" s="54" t="s">
        <v>16</v>
      </c>
      <c r="F22" s="71" t="s">
        <v>20</v>
      </c>
      <c r="G22" s="9"/>
      <c r="H22" s="9"/>
      <c r="I22" s="9"/>
      <c r="J22" s="10">
        <v>4</v>
      </c>
      <c r="K22" s="10">
        <f t="shared" si="5"/>
        <v>28</v>
      </c>
      <c r="L22" s="580" t="s">
        <v>93</v>
      </c>
      <c r="M22" s="610"/>
      <c r="O22" s="60">
        <v>0</v>
      </c>
      <c r="P22" s="327">
        <f t="shared" si="9"/>
        <v>0</v>
      </c>
      <c r="R22" s="322">
        <v>5</v>
      </c>
      <c r="S22" s="322">
        <v>2</v>
      </c>
      <c r="T22" s="322"/>
      <c r="U22" s="322"/>
      <c r="V22" s="322"/>
      <c r="W22" s="322"/>
      <c r="X22" s="322">
        <f t="shared" si="6"/>
        <v>7</v>
      </c>
      <c r="Y22" s="371">
        <f t="shared" si="7"/>
        <v>28</v>
      </c>
      <c r="Z22" s="371">
        <v>0</v>
      </c>
      <c r="AA22" s="371">
        <f t="shared" si="8"/>
        <v>28</v>
      </c>
    </row>
    <row r="23" spans="2:27" ht="12.75">
      <c r="B23" s="668" t="s">
        <v>200</v>
      </c>
      <c r="C23" s="669"/>
      <c r="D23" s="71" t="s">
        <v>43</v>
      </c>
      <c r="E23" s="54" t="s">
        <v>16</v>
      </c>
      <c r="F23" s="71" t="s">
        <v>20</v>
      </c>
      <c r="G23" s="9"/>
      <c r="H23" s="9"/>
      <c r="I23" s="9"/>
      <c r="J23" s="10">
        <v>4</v>
      </c>
      <c r="K23" s="10">
        <f t="shared" si="5"/>
        <v>28</v>
      </c>
      <c r="L23" s="619"/>
      <c r="M23" s="620"/>
      <c r="O23" s="60">
        <v>0</v>
      </c>
      <c r="P23" s="327">
        <f t="shared" si="9"/>
        <v>0</v>
      </c>
      <c r="R23" s="322">
        <v>5</v>
      </c>
      <c r="S23" s="322">
        <v>2</v>
      </c>
      <c r="T23" s="322"/>
      <c r="U23" s="322"/>
      <c r="V23" s="322"/>
      <c r="W23" s="322"/>
      <c r="X23" s="322">
        <f t="shared" si="6"/>
        <v>7</v>
      </c>
      <c r="Y23" s="371">
        <f t="shared" si="7"/>
        <v>28</v>
      </c>
      <c r="Z23" s="371">
        <v>0</v>
      </c>
      <c r="AA23" s="371">
        <f t="shared" si="8"/>
        <v>28</v>
      </c>
    </row>
    <row r="24" spans="2:27" ht="12.75">
      <c r="B24" s="599" t="s">
        <v>171</v>
      </c>
      <c r="C24" s="600"/>
      <c r="D24" s="556" t="s">
        <v>24</v>
      </c>
      <c r="E24" s="498" t="s">
        <v>16</v>
      </c>
      <c r="F24" s="71" t="s">
        <v>21</v>
      </c>
      <c r="G24" s="9"/>
      <c r="H24" s="9"/>
      <c r="I24" s="9"/>
      <c r="J24" s="10">
        <v>6</v>
      </c>
      <c r="K24" s="10">
        <f t="shared" si="5"/>
        <v>72</v>
      </c>
      <c r="L24" s="580" t="s">
        <v>42</v>
      </c>
      <c r="M24" s="610"/>
      <c r="O24" s="60">
        <v>0</v>
      </c>
      <c r="P24" s="327">
        <f t="shared" si="9"/>
        <v>0</v>
      </c>
      <c r="R24" s="322">
        <v>5</v>
      </c>
      <c r="S24" s="322">
        <v>2</v>
      </c>
      <c r="T24" s="322">
        <v>5</v>
      </c>
      <c r="U24" s="322"/>
      <c r="V24" s="322"/>
      <c r="W24" s="322"/>
      <c r="X24" s="322">
        <f t="shared" si="6"/>
        <v>12</v>
      </c>
      <c r="Y24" s="371">
        <f t="shared" si="7"/>
        <v>72</v>
      </c>
      <c r="Z24" s="371">
        <v>0</v>
      </c>
      <c r="AA24" s="371">
        <f t="shared" si="8"/>
        <v>72</v>
      </c>
    </row>
    <row r="25" spans="2:27" ht="12.75">
      <c r="B25" s="613"/>
      <c r="C25" s="667"/>
      <c r="D25" s="655"/>
      <c r="E25" s="503"/>
      <c r="F25" s="71" t="s">
        <v>20</v>
      </c>
      <c r="G25" s="9"/>
      <c r="H25" s="9"/>
      <c r="I25" s="9"/>
      <c r="J25" s="10">
        <v>6</v>
      </c>
      <c r="K25" s="10">
        <f t="shared" si="5"/>
        <v>42</v>
      </c>
      <c r="L25" s="619"/>
      <c r="M25" s="620"/>
      <c r="O25" s="60">
        <v>0</v>
      </c>
      <c r="P25" s="327">
        <f t="shared" si="9"/>
        <v>0</v>
      </c>
      <c r="R25" s="322">
        <v>5</v>
      </c>
      <c r="S25" s="322">
        <v>2</v>
      </c>
      <c r="T25" s="322"/>
      <c r="U25" s="322"/>
      <c r="V25" s="322"/>
      <c r="W25" s="322"/>
      <c r="X25" s="322">
        <f t="shared" si="6"/>
        <v>7</v>
      </c>
      <c r="Y25" s="371">
        <f t="shared" si="7"/>
        <v>42</v>
      </c>
      <c r="Z25" s="371">
        <v>0</v>
      </c>
      <c r="AA25" s="371">
        <f t="shared" si="8"/>
        <v>42</v>
      </c>
    </row>
    <row r="26" spans="2:27" ht="12.75">
      <c r="B26" s="623" t="s">
        <v>97</v>
      </c>
      <c r="C26" s="624"/>
      <c r="D26" s="48" t="s">
        <v>820</v>
      </c>
      <c r="E26" s="1"/>
      <c r="F26" s="9"/>
      <c r="G26" s="5"/>
      <c r="H26" s="5"/>
      <c r="I26" s="5"/>
      <c r="J26" s="10">
        <v>1</v>
      </c>
      <c r="K26" s="10">
        <f t="shared" si="5"/>
        <v>70</v>
      </c>
      <c r="L26" s="423" t="s">
        <v>42</v>
      </c>
      <c r="M26" s="424"/>
      <c r="O26" s="60">
        <v>0</v>
      </c>
      <c r="P26" s="327">
        <f t="shared" si="9"/>
        <v>0</v>
      </c>
      <c r="R26" s="322">
        <v>70</v>
      </c>
      <c r="S26" s="322"/>
      <c r="T26" s="322"/>
      <c r="U26" s="322"/>
      <c r="V26" s="322"/>
      <c r="W26" s="322"/>
      <c r="X26" s="322">
        <f t="shared" si="6"/>
        <v>70</v>
      </c>
      <c r="Y26" s="371">
        <f t="shared" si="7"/>
        <v>70</v>
      </c>
      <c r="Z26" s="371">
        <v>0</v>
      </c>
      <c r="AA26" s="371">
        <f t="shared" si="8"/>
        <v>70</v>
      </c>
    </row>
    <row r="27" spans="2:27" ht="12.75">
      <c r="B27" s="453" t="s">
        <v>56</v>
      </c>
      <c r="C27" s="454"/>
      <c r="D27" s="9" t="s">
        <v>125</v>
      </c>
      <c r="E27" s="7"/>
      <c r="F27" s="7"/>
      <c r="G27" s="7"/>
      <c r="H27" s="7"/>
      <c r="I27" s="7"/>
      <c r="J27" s="10">
        <v>1</v>
      </c>
      <c r="K27" s="10">
        <f t="shared" si="5"/>
        <v>5</v>
      </c>
      <c r="L27" s="636" t="s">
        <v>245</v>
      </c>
      <c r="M27" s="637"/>
      <c r="O27" s="60">
        <v>0</v>
      </c>
      <c r="P27" s="327">
        <f t="shared" si="9"/>
        <v>0</v>
      </c>
      <c r="R27" s="322">
        <v>5</v>
      </c>
      <c r="S27" s="322"/>
      <c r="T27" s="322"/>
      <c r="U27" s="322"/>
      <c r="V27" s="322"/>
      <c r="W27" s="322"/>
      <c r="X27" s="322">
        <f t="shared" si="6"/>
        <v>5</v>
      </c>
      <c r="Y27" s="371">
        <f t="shared" si="7"/>
        <v>5</v>
      </c>
      <c r="Z27" s="371">
        <v>0</v>
      </c>
      <c r="AA27" s="371">
        <f t="shared" si="8"/>
        <v>5</v>
      </c>
    </row>
    <row r="28" spans="2:13" ht="12.75">
      <c r="B28" s="15" t="s">
        <v>72</v>
      </c>
      <c r="C28" s="95"/>
      <c r="D28" s="19"/>
      <c r="E28" s="19"/>
      <c r="F28" s="19"/>
      <c r="G28" s="19"/>
      <c r="H28" s="19"/>
      <c r="I28" s="19"/>
      <c r="J28" s="19"/>
      <c r="K28" s="17"/>
      <c r="L28" s="19"/>
      <c r="M28" s="20"/>
    </row>
    <row r="29" spans="2:13" ht="12.75">
      <c r="B29" s="88" t="s">
        <v>201</v>
      </c>
      <c r="C29" s="141"/>
      <c r="D29" s="28"/>
      <c r="E29" s="28"/>
      <c r="F29" s="28"/>
      <c r="G29" s="28"/>
      <c r="H29" s="28"/>
      <c r="I29" s="28"/>
      <c r="J29" s="28"/>
      <c r="K29" s="349"/>
      <c r="L29" s="28"/>
      <c r="M29" s="29"/>
    </row>
    <row r="30" spans="15:16" ht="12.75">
      <c r="O30" s="200">
        <f>SUM(O5:O29)</f>
        <v>1</v>
      </c>
      <c r="P30" s="332">
        <f>SUM(P5:P29)</f>
        <v>0</v>
      </c>
    </row>
    <row r="31" ht="12.75">
      <c r="B31" t="s">
        <v>317</v>
      </c>
    </row>
  </sheetData>
  <sheetProtection/>
  <mergeCells count="60">
    <mergeCell ref="B27:C27"/>
    <mergeCell ref="L3:M4"/>
    <mergeCell ref="L5:M5"/>
    <mergeCell ref="L8:M11"/>
    <mergeCell ref="L12:M12"/>
    <mergeCell ref="L13:M13"/>
    <mergeCell ref="L14:M14"/>
    <mergeCell ref="B6:C6"/>
    <mergeCell ref="L6:M6"/>
    <mergeCell ref="D3:D4"/>
    <mergeCell ref="B24:C25"/>
    <mergeCell ref="L24:M25"/>
    <mergeCell ref="B26:C26"/>
    <mergeCell ref="D24:D25"/>
    <mergeCell ref="O3:O4"/>
    <mergeCell ref="P3:P4"/>
    <mergeCell ref="L26:M26"/>
    <mergeCell ref="E3:E4"/>
    <mergeCell ref="F3:F4"/>
    <mergeCell ref="G3:G4"/>
    <mergeCell ref="B14:C14"/>
    <mergeCell ref="B15:C16"/>
    <mergeCell ref="B17:C17"/>
    <mergeCell ref="D8:D9"/>
    <mergeCell ref="L27:M27"/>
    <mergeCell ref="L20:M21"/>
    <mergeCell ref="B18:C18"/>
    <mergeCell ref="B20:C21"/>
    <mergeCell ref="B22:C22"/>
    <mergeCell ref="B23:C23"/>
    <mergeCell ref="M17:M18"/>
    <mergeCell ref="S3:S4"/>
    <mergeCell ref="L22:M23"/>
    <mergeCell ref="L15:M16"/>
    <mergeCell ref="E24:E25"/>
    <mergeCell ref="B5:C5"/>
    <mergeCell ref="B8:C9"/>
    <mergeCell ref="B10:C11"/>
    <mergeCell ref="B12:C12"/>
    <mergeCell ref="B13:C13"/>
    <mergeCell ref="B3:C4"/>
    <mergeCell ref="B2:M2"/>
    <mergeCell ref="R2:X2"/>
    <mergeCell ref="J3:J4"/>
    <mergeCell ref="K3:K4"/>
    <mergeCell ref="X3:X4"/>
    <mergeCell ref="U3:U4"/>
    <mergeCell ref="R3:R4"/>
    <mergeCell ref="T3:T4"/>
    <mergeCell ref="W3:W4"/>
    <mergeCell ref="Y2:AA2"/>
    <mergeCell ref="Y3:Y4"/>
    <mergeCell ref="Z3:Z4"/>
    <mergeCell ref="AA3:AA4"/>
    <mergeCell ref="E8:E9"/>
    <mergeCell ref="D10:D11"/>
    <mergeCell ref="E10:E11"/>
    <mergeCell ref="O2:P2"/>
    <mergeCell ref="H3:I3"/>
    <mergeCell ref="V3:V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AA3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3" width="5.421875" style="0" customWidth="1"/>
    <col min="14" max="14" width="2.7109375" style="0" customWidth="1"/>
    <col min="15" max="15" width="6.421875" style="0" customWidth="1"/>
    <col min="16" max="16" width="6.8515625" style="43" customWidth="1"/>
    <col min="17" max="17" width="2.00390625" style="43" customWidth="1"/>
    <col min="18" max="18" width="7.57421875" style="43" customWidth="1"/>
    <col min="19" max="20" width="8.00390625" style="43" customWidth="1"/>
    <col min="21" max="23" width="8.57421875" style="43" customWidth="1"/>
    <col min="24" max="24" width="9.140625" style="43" customWidth="1"/>
  </cols>
  <sheetData>
    <row r="1" ht="8.25" customHeight="1"/>
    <row r="2" spans="2:27" ht="15.75">
      <c r="B2" s="506" t="s">
        <v>793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O7" s="227"/>
      <c r="P7" s="350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>
      <c r="B8" s="588" t="s">
        <v>738</v>
      </c>
      <c r="C8" s="589"/>
      <c r="D8" s="436" t="s">
        <v>137</v>
      </c>
      <c r="E8" s="436" t="s">
        <v>17</v>
      </c>
      <c r="F8" s="48" t="s">
        <v>21</v>
      </c>
      <c r="G8" s="9"/>
      <c r="H8" s="9" t="s">
        <v>165</v>
      </c>
      <c r="I8" s="9"/>
      <c r="J8" s="53">
        <v>4</v>
      </c>
      <c r="K8" s="10">
        <f aca="true" t="shared" si="0" ref="K8:K20">AA8</f>
        <v>92</v>
      </c>
      <c r="L8" s="544" t="s">
        <v>42</v>
      </c>
      <c r="M8" s="545"/>
      <c r="O8" s="226">
        <v>0</v>
      </c>
      <c r="P8" s="351">
        <f aca="true" t="shared" si="1" ref="P8:P20">O8*X8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20">SUM(R8:W8)</f>
        <v>23</v>
      </c>
      <c r="Y8" s="371">
        <f aca="true" t="shared" si="3" ref="Y8:Y20">X8*J8</f>
        <v>92</v>
      </c>
      <c r="Z8" s="371">
        <v>0</v>
      </c>
      <c r="AA8" s="371">
        <f aca="true" t="shared" si="4" ref="AA8:AA20">Y8+Z8</f>
        <v>92</v>
      </c>
    </row>
    <row r="9" spans="2:27" ht="12.75">
      <c r="B9" s="592"/>
      <c r="C9" s="593"/>
      <c r="D9" s="480"/>
      <c r="E9" s="480"/>
      <c r="F9" s="48" t="s">
        <v>20</v>
      </c>
      <c r="G9" s="9"/>
      <c r="H9" s="9" t="s">
        <v>165</v>
      </c>
      <c r="I9" s="9"/>
      <c r="J9" s="53">
        <v>4</v>
      </c>
      <c r="K9" s="10">
        <f t="shared" si="0"/>
        <v>72</v>
      </c>
      <c r="L9" s="546"/>
      <c r="M9" s="547"/>
      <c r="O9" s="226">
        <v>0</v>
      </c>
      <c r="P9" s="351">
        <f t="shared" si="1"/>
        <v>0</v>
      </c>
      <c r="R9" s="322">
        <v>10</v>
      </c>
      <c r="S9" s="322">
        <v>5</v>
      </c>
      <c r="T9" s="322"/>
      <c r="U9" s="322"/>
      <c r="V9" s="322">
        <v>3</v>
      </c>
      <c r="W9" s="322"/>
      <c r="X9" s="322">
        <f t="shared" si="2"/>
        <v>18</v>
      </c>
      <c r="Y9" s="371">
        <f t="shared" si="3"/>
        <v>72</v>
      </c>
      <c r="Z9" s="371">
        <v>0</v>
      </c>
      <c r="AA9" s="371">
        <f t="shared" si="4"/>
        <v>72</v>
      </c>
    </row>
    <row r="10" spans="2:27" ht="12.75">
      <c r="B10" s="541" t="s">
        <v>739</v>
      </c>
      <c r="C10" s="541" t="s">
        <v>673</v>
      </c>
      <c r="D10" s="436" t="s">
        <v>137</v>
      </c>
      <c r="E10" s="436" t="s">
        <v>17</v>
      </c>
      <c r="F10" s="48" t="s">
        <v>21</v>
      </c>
      <c r="G10" s="9"/>
      <c r="H10" s="9" t="s">
        <v>165</v>
      </c>
      <c r="I10" s="9"/>
      <c r="J10" s="53">
        <v>4</v>
      </c>
      <c r="K10" s="10">
        <f t="shared" si="0"/>
        <v>92</v>
      </c>
      <c r="L10" s="544" t="s">
        <v>85</v>
      </c>
      <c r="M10" s="545"/>
      <c r="O10" s="226">
        <v>0</v>
      </c>
      <c r="P10" s="351">
        <f t="shared" si="1"/>
        <v>0</v>
      </c>
      <c r="R10" s="322">
        <v>10</v>
      </c>
      <c r="S10" s="322">
        <v>5</v>
      </c>
      <c r="T10" s="322">
        <v>5</v>
      </c>
      <c r="U10" s="322"/>
      <c r="V10" s="322">
        <v>3</v>
      </c>
      <c r="W10" s="322"/>
      <c r="X10" s="322">
        <f t="shared" si="2"/>
        <v>23</v>
      </c>
      <c r="Y10" s="371">
        <f t="shared" si="3"/>
        <v>92</v>
      </c>
      <c r="Z10" s="371">
        <v>0</v>
      </c>
      <c r="AA10" s="371">
        <f t="shared" si="4"/>
        <v>92</v>
      </c>
    </row>
    <row r="11" spans="2:27" ht="12.75">
      <c r="B11" s="542"/>
      <c r="C11" s="543"/>
      <c r="D11" s="480"/>
      <c r="E11" s="480"/>
      <c r="F11" s="48" t="s">
        <v>20</v>
      </c>
      <c r="G11" s="9"/>
      <c r="H11" s="9" t="s">
        <v>165</v>
      </c>
      <c r="I11" s="9"/>
      <c r="J11" s="53">
        <v>4</v>
      </c>
      <c r="K11" s="10">
        <f t="shared" si="0"/>
        <v>72</v>
      </c>
      <c r="L11" s="688"/>
      <c r="M11" s="689"/>
      <c r="O11" s="226">
        <v>0</v>
      </c>
      <c r="P11" s="351">
        <f t="shared" si="1"/>
        <v>0</v>
      </c>
      <c r="R11" s="322">
        <v>10</v>
      </c>
      <c r="S11" s="322">
        <v>5</v>
      </c>
      <c r="T11" s="322"/>
      <c r="U11" s="322"/>
      <c r="V11" s="322">
        <v>3</v>
      </c>
      <c r="W11" s="322"/>
      <c r="X11" s="322">
        <f t="shared" si="2"/>
        <v>18</v>
      </c>
      <c r="Y11" s="371">
        <f t="shared" si="3"/>
        <v>72</v>
      </c>
      <c r="Z11" s="371">
        <v>0</v>
      </c>
      <c r="AA11" s="371">
        <f t="shared" si="4"/>
        <v>72</v>
      </c>
    </row>
    <row r="12" spans="2:27" ht="12.75">
      <c r="B12" s="542"/>
      <c r="C12" s="541" t="s">
        <v>740</v>
      </c>
      <c r="D12" s="551" t="s">
        <v>27</v>
      </c>
      <c r="E12" s="436" t="s">
        <v>225</v>
      </c>
      <c r="F12" s="48" t="s">
        <v>21</v>
      </c>
      <c r="G12" s="9"/>
      <c r="H12" s="9" t="s">
        <v>165</v>
      </c>
      <c r="I12" s="9"/>
      <c r="J12" s="53">
        <v>4</v>
      </c>
      <c r="K12" s="10">
        <f t="shared" si="0"/>
        <v>112</v>
      </c>
      <c r="L12" s="688"/>
      <c r="M12" s="689"/>
      <c r="O12" s="226">
        <v>0</v>
      </c>
      <c r="P12" s="351">
        <f t="shared" si="1"/>
        <v>0</v>
      </c>
      <c r="R12" s="322">
        <v>10</v>
      </c>
      <c r="S12" s="322">
        <v>10</v>
      </c>
      <c r="T12" s="322">
        <v>5</v>
      </c>
      <c r="U12" s="322"/>
      <c r="V12" s="322">
        <v>3</v>
      </c>
      <c r="W12" s="322"/>
      <c r="X12" s="322">
        <f t="shared" si="2"/>
        <v>28</v>
      </c>
      <c r="Y12" s="371">
        <f t="shared" si="3"/>
        <v>112</v>
      </c>
      <c r="Z12" s="371">
        <v>0</v>
      </c>
      <c r="AA12" s="371">
        <f t="shared" si="4"/>
        <v>112</v>
      </c>
    </row>
    <row r="13" spans="2:27" ht="12.75">
      <c r="B13" s="543"/>
      <c r="C13" s="543"/>
      <c r="D13" s="552"/>
      <c r="E13" s="480"/>
      <c r="F13" s="48" t="s">
        <v>20</v>
      </c>
      <c r="G13" s="9"/>
      <c r="H13" s="9" t="s">
        <v>165</v>
      </c>
      <c r="I13" s="9"/>
      <c r="J13" s="53">
        <v>4</v>
      </c>
      <c r="K13" s="10">
        <f t="shared" si="0"/>
        <v>92</v>
      </c>
      <c r="L13" s="688"/>
      <c r="M13" s="689"/>
      <c r="O13" s="226">
        <v>0</v>
      </c>
      <c r="P13" s="351">
        <f t="shared" si="1"/>
        <v>0</v>
      </c>
      <c r="R13" s="322">
        <v>10</v>
      </c>
      <c r="S13" s="322">
        <v>10</v>
      </c>
      <c r="T13" s="322"/>
      <c r="U13" s="322"/>
      <c r="V13" s="322">
        <v>3</v>
      </c>
      <c r="W13" s="322"/>
      <c r="X13" s="322">
        <f t="shared" si="2"/>
        <v>23</v>
      </c>
      <c r="Y13" s="371">
        <f t="shared" si="3"/>
        <v>92</v>
      </c>
      <c r="Z13" s="371">
        <v>0</v>
      </c>
      <c r="AA13" s="371">
        <f t="shared" si="4"/>
        <v>92</v>
      </c>
    </row>
    <row r="14" spans="2:27" ht="12.75" customHeight="1">
      <c r="B14" s="504" t="s">
        <v>741</v>
      </c>
      <c r="C14" s="505"/>
      <c r="D14" s="91" t="s">
        <v>194</v>
      </c>
      <c r="E14" s="53" t="s">
        <v>49</v>
      </c>
      <c r="F14" s="53" t="s">
        <v>20</v>
      </c>
      <c r="G14" s="91" t="s">
        <v>63</v>
      </c>
      <c r="H14" s="53"/>
      <c r="I14" s="53"/>
      <c r="J14" s="53">
        <v>4</v>
      </c>
      <c r="K14" s="10">
        <f t="shared" si="0"/>
        <v>52</v>
      </c>
      <c r="L14" s="553" t="s">
        <v>85</v>
      </c>
      <c r="M14" s="554"/>
      <c r="O14" s="226">
        <v>0</v>
      </c>
      <c r="P14" s="351">
        <f t="shared" si="1"/>
        <v>0</v>
      </c>
      <c r="R14" s="322">
        <v>10</v>
      </c>
      <c r="S14" s="322"/>
      <c r="T14" s="322"/>
      <c r="U14" s="322">
        <v>3</v>
      </c>
      <c r="V14" s="322"/>
      <c r="W14" s="322"/>
      <c r="X14" s="322">
        <f t="shared" si="2"/>
        <v>13</v>
      </c>
      <c r="Y14" s="371">
        <f t="shared" si="3"/>
        <v>52</v>
      </c>
      <c r="Z14" s="371">
        <v>0</v>
      </c>
      <c r="AA14" s="371">
        <f t="shared" si="4"/>
        <v>52</v>
      </c>
    </row>
    <row r="15" spans="2:27" ht="12.75" customHeight="1">
      <c r="B15" s="526" t="s">
        <v>1050</v>
      </c>
      <c r="C15" s="505"/>
      <c r="D15" s="91" t="s">
        <v>194</v>
      </c>
      <c r="E15" s="53" t="s">
        <v>49</v>
      </c>
      <c r="F15" s="53" t="s">
        <v>20</v>
      </c>
      <c r="G15" s="91" t="s">
        <v>63</v>
      </c>
      <c r="H15" s="53"/>
      <c r="I15" s="53"/>
      <c r="J15" s="53">
        <v>4</v>
      </c>
      <c r="K15" s="10">
        <f t="shared" si="0"/>
        <v>52</v>
      </c>
      <c r="L15" s="562" t="s">
        <v>110</v>
      </c>
      <c r="M15" s="554"/>
      <c r="O15" s="226">
        <v>0</v>
      </c>
      <c r="P15" s="351">
        <f t="shared" si="1"/>
        <v>0</v>
      </c>
      <c r="R15" s="322">
        <v>10</v>
      </c>
      <c r="S15" s="322"/>
      <c r="T15" s="322"/>
      <c r="U15" s="322">
        <v>3</v>
      </c>
      <c r="V15" s="322"/>
      <c r="W15" s="322"/>
      <c r="X15" s="322">
        <f t="shared" si="2"/>
        <v>13</v>
      </c>
      <c r="Y15" s="371">
        <f t="shared" si="3"/>
        <v>52</v>
      </c>
      <c r="Z15" s="371">
        <v>0</v>
      </c>
      <c r="AA15" s="371">
        <f t="shared" si="4"/>
        <v>52</v>
      </c>
    </row>
    <row r="16" spans="2:27" ht="12.75">
      <c r="B16" s="645" t="s">
        <v>124</v>
      </c>
      <c r="C16" s="682"/>
      <c r="D16" s="71" t="s">
        <v>23</v>
      </c>
      <c r="E16" s="71" t="s">
        <v>16</v>
      </c>
      <c r="F16" s="91" t="s">
        <v>20</v>
      </c>
      <c r="G16" s="53"/>
      <c r="H16" s="74" t="s">
        <v>124</v>
      </c>
      <c r="I16" s="74"/>
      <c r="J16" s="53">
        <v>6</v>
      </c>
      <c r="K16" s="10">
        <f t="shared" si="0"/>
        <v>90</v>
      </c>
      <c r="L16" s="562" t="s">
        <v>261</v>
      </c>
      <c r="M16" s="575"/>
      <c r="O16" s="226">
        <v>0</v>
      </c>
      <c r="P16" s="351">
        <f t="shared" si="1"/>
        <v>0</v>
      </c>
      <c r="R16" s="322">
        <v>10</v>
      </c>
      <c r="S16" s="322">
        <v>2</v>
      </c>
      <c r="T16" s="322"/>
      <c r="U16" s="322"/>
      <c r="V16" s="322">
        <v>3</v>
      </c>
      <c r="W16" s="322"/>
      <c r="X16" s="322">
        <f t="shared" si="2"/>
        <v>15</v>
      </c>
      <c r="Y16" s="371">
        <f t="shared" si="3"/>
        <v>90</v>
      </c>
      <c r="Z16" s="371">
        <v>0</v>
      </c>
      <c r="AA16" s="371">
        <f t="shared" si="4"/>
        <v>90</v>
      </c>
    </row>
    <row r="17" spans="2:27" ht="12.75">
      <c r="B17" s="445" t="s">
        <v>70</v>
      </c>
      <c r="C17" s="446"/>
      <c r="D17" s="53" t="s">
        <v>23</v>
      </c>
      <c r="E17" s="9" t="s">
        <v>16</v>
      </c>
      <c r="F17" s="48" t="s">
        <v>20</v>
      </c>
      <c r="G17" s="9"/>
      <c r="H17" s="9"/>
      <c r="I17" s="9"/>
      <c r="J17" s="53">
        <v>4</v>
      </c>
      <c r="K17" s="10">
        <f t="shared" si="0"/>
        <v>48</v>
      </c>
      <c r="L17" s="544" t="s">
        <v>42</v>
      </c>
      <c r="M17" s="545"/>
      <c r="O17" s="226">
        <v>0</v>
      </c>
      <c r="P17" s="351">
        <f t="shared" si="1"/>
        <v>0</v>
      </c>
      <c r="R17" s="322">
        <v>10</v>
      </c>
      <c r="S17" s="322">
        <v>2</v>
      </c>
      <c r="T17" s="322"/>
      <c r="U17" s="322"/>
      <c r="V17" s="322"/>
      <c r="W17" s="322"/>
      <c r="X17" s="322">
        <f t="shared" si="2"/>
        <v>12</v>
      </c>
      <c r="Y17" s="371">
        <f t="shared" si="3"/>
        <v>48</v>
      </c>
      <c r="Z17" s="371">
        <v>0</v>
      </c>
      <c r="AA17" s="371">
        <f t="shared" si="4"/>
        <v>48</v>
      </c>
    </row>
    <row r="18" spans="2:27" ht="12.75">
      <c r="B18" s="458"/>
      <c r="C18" s="459"/>
      <c r="D18" s="91" t="s">
        <v>268</v>
      </c>
      <c r="E18" s="9" t="s">
        <v>16</v>
      </c>
      <c r="F18" s="48" t="s">
        <v>20</v>
      </c>
      <c r="G18" s="9"/>
      <c r="H18" s="9"/>
      <c r="I18" s="9"/>
      <c r="J18" s="53">
        <v>4</v>
      </c>
      <c r="K18" s="10">
        <f t="shared" si="0"/>
        <v>28</v>
      </c>
      <c r="L18" s="688"/>
      <c r="M18" s="689"/>
      <c r="O18" s="226">
        <v>0</v>
      </c>
      <c r="P18" s="351">
        <f t="shared" si="1"/>
        <v>0</v>
      </c>
      <c r="R18" s="322">
        <v>5</v>
      </c>
      <c r="S18" s="322">
        <v>2</v>
      </c>
      <c r="T18" s="322"/>
      <c r="U18" s="322"/>
      <c r="V18" s="322"/>
      <c r="W18" s="322"/>
      <c r="X18" s="322">
        <f t="shared" si="2"/>
        <v>7</v>
      </c>
      <c r="Y18" s="371">
        <f t="shared" si="3"/>
        <v>28</v>
      </c>
      <c r="Z18" s="371">
        <v>0</v>
      </c>
      <c r="AA18" s="371">
        <f t="shared" si="4"/>
        <v>28</v>
      </c>
    </row>
    <row r="19" spans="2:27" ht="12.75">
      <c r="B19" s="526" t="s">
        <v>729</v>
      </c>
      <c r="C19" s="583"/>
      <c r="D19" s="9" t="s">
        <v>44</v>
      </c>
      <c r="E19" s="71" t="s">
        <v>49</v>
      </c>
      <c r="F19" s="91" t="s">
        <v>20</v>
      </c>
      <c r="G19" s="53" t="s">
        <v>173</v>
      </c>
      <c r="H19" s="53"/>
      <c r="I19" s="53"/>
      <c r="J19" s="53">
        <v>4</v>
      </c>
      <c r="K19" s="10">
        <f t="shared" si="0"/>
        <v>32</v>
      </c>
      <c r="L19" s="546"/>
      <c r="M19" s="547"/>
      <c r="O19" s="226">
        <v>0</v>
      </c>
      <c r="P19" s="351">
        <f t="shared" si="1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2"/>
        <v>8</v>
      </c>
      <c r="Y19" s="371">
        <f t="shared" si="3"/>
        <v>32</v>
      </c>
      <c r="Z19" s="371">
        <v>0</v>
      </c>
      <c r="AA19" s="371">
        <f t="shared" si="4"/>
        <v>32</v>
      </c>
    </row>
    <row r="20" spans="2:27" ht="12.75">
      <c r="B20" s="576" t="s">
        <v>31</v>
      </c>
      <c r="C20" s="577"/>
      <c r="D20" s="74" t="s">
        <v>1111</v>
      </c>
      <c r="E20" s="74"/>
      <c r="F20" s="112"/>
      <c r="G20" s="74"/>
      <c r="H20" s="53"/>
      <c r="I20" s="53"/>
      <c r="J20" s="53">
        <v>1</v>
      </c>
      <c r="K20" s="10">
        <f t="shared" si="0"/>
        <v>100</v>
      </c>
      <c r="L20" s="571" t="s">
        <v>93</v>
      </c>
      <c r="M20" s="572"/>
      <c r="O20" s="226">
        <v>0</v>
      </c>
      <c r="P20" s="351">
        <f t="shared" si="1"/>
        <v>0</v>
      </c>
      <c r="R20" s="322">
        <v>100</v>
      </c>
      <c r="S20" s="322"/>
      <c r="T20" s="322"/>
      <c r="U20" s="322"/>
      <c r="V20" s="322"/>
      <c r="W20" s="322"/>
      <c r="X20" s="322">
        <f t="shared" si="2"/>
        <v>100</v>
      </c>
      <c r="Y20" s="371">
        <f t="shared" si="3"/>
        <v>100</v>
      </c>
      <c r="Z20" s="371">
        <v>0</v>
      </c>
      <c r="AA20" s="371">
        <f t="shared" si="4"/>
        <v>100</v>
      </c>
    </row>
    <row r="21" spans="2:27" ht="12.75">
      <c r="B21" s="102" t="s">
        <v>273</v>
      </c>
      <c r="C21" s="107"/>
      <c r="D21" s="110"/>
      <c r="E21" s="110"/>
      <c r="F21" s="110"/>
      <c r="G21" s="110"/>
      <c r="H21" s="110"/>
      <c r="I21" s="110"/>
      <c r="J21" s="111"/>
      <c r="K21" s="168"/>
      <c r="L21" s="168"/>
      <c r="M21" s="121"/>
      <c r="O21" s="227"/>
      <c r="P21" s="350"/>
      <c r="R21" s="323"/>
      <c r="S21" s="324"/>
      <c r="T21" s="324"/>
      <c r="U21" s="324"/>
      <c r="V21" s="324"/>
      <c r="W21" s="324"/>
      <c r="X21" s="325"/>
      <c r="Y21" s="378"/>
      <c r="Z21" s="373"/>
      <c r="AA21" s="374"/>
    </row>
    <row r="22" spans="2:27" ht="12.75">
      <c r="B22" s="690" t="s">
        <v>276</v>
      </c>
      <c r="C22" s="691"/>
      <c r="D22" s="9" t="s">
        <v>137</v>
      </c>
      <c r="E22" s="9" t="s">
        <v>49</v>
      </c>
      <c r="F22" s="9" t="s">
        <v>20</v>
      </c>
      <c r="G22" s="9" t="s">
        <v>63</v>
      </c>
      <c r="H22" s="9"/>
      <c r="I22" s="9"/>
      <c r="J22" s="53">
        <v>4</v>
      </c>
      <c r="K22" s="10">
        <f aca="true" t="shared" si="5" ref="K22:K29">AA22</f>
        <v>52</v>
      </c>
      <c r="L22" s="544" t="s">
        <v>42</v>
      </c>
      <c r="M22" s="545"/>
      <c r="O22" s="226">
        <v>0</v>
      </c>
      <c r="P22" s="351">
        <f aca="true" t="shared" si="6" ref="P22:P29">O22*X22</f>
        <v>0</v>
      </c>
      <c r="R22" s="322">
        <v>10</v>
      </c>
      <c r="S22" s="322"/>
      <c r="T22" s="322"/>
      <c r="U22" s="322">
        <v>3</v>
      </c>
      <c r="V22" s="322"/>
      <c r="W22" s="322"/>
      <c r="X22" s="322">
        <f aca="true" t="shared" si="7" ref="X22:X29">SUM(R22:W22)</f>
        <v>13</v>
      </c>
      <c r="Y22" s="371">
        <f aca="true" t="shared" si="8" ref="Y22:Y29">X22*J22</f>
        <v>52</v>
      </c>
      <c r="Z22" s="371">
        <v>0</v>
      </c>
      <c r="AA22" s="371">
        <f aca="true" t="shared" si="9" ref="AA22:AA29">Y22+Z22</f>
        <v>52</v>
      </c>
    </row>
    <row r="23" spans="2:27" ht="12.75">
      <c r="B23" s="692"/>
      <c r="C23" s="693"/>
      <c r="D23" s="9" t="s">
        <v>194</v>
      </c>
      <c r="E23" s="9" t="s">
        <v>49</v>
      </c>
      <c r="F23" s="9" t="s">
        <v>20</v>
      </c>
      <c r="G23" s="9" t="s">
        <v>63</v>
      </c>
      <c r="H23" s="9"/>
      <c r="I23" s="9"/>
      <c r="J23" s="53">
        <v>4</v>
      </c>
      <c r="K23" s="10">
        <f t="shared" si="5"/>
        <v>52</v>
      </c>
      <c r="L23" s="546"/>
      <c r="M23" s="547"/>
      <c r="O23" s="226">
        <v>0</v>
      </c>
      <c r="P23" s="351">
        <f t="shared" si="6"/>
        <v>0</v>
      </c>
      <c r="R23" s="322">
        <v>10</v>
      </c>
      <c r="S23" s="322"/>
      <c r="T23" s="322"/>
      <c r="U23" s="322">
        <v>3</v>
      </c>
      <c r="V23" s="322"/>
      <c r="W23" s="322"/>
      <c r="X23" s="322">
        <f t="shared" si="7"/>
        <v>13</v>
      </c>
      <c r="Y23" s="371">
        <f t="shared" si="8"/>
        <v>52</v>
      </c>
      <c r="Z23" s="371">
        <v>0</v>
      </c>
      <c r="AA23" s="371">
        <f t="shared" si="9"/>
        <v>52</v>
      </c>
    </row>
    <row r="24" spans="2:27" ht="12.75" customHeight="1">
      <c r="B24" s="504" t="s">
        <v>742</v>
      </c>
      <c r="C24" s="505"/>
      <c r="D24" s="91" t="s">
        <v>194</v>
      </c>
      <c r="E24" s="53" t="s">
        <v>49</v>
      </c>
      <c r="F24" s="53" t="s">
        <v>20</v>
      </c>
      <c r="G24" s="91" t="s">
        <v>173</v>
      </c>
      <c r="H24" s="53"/>
      <c r="I24" s="53"/>
      <c r="J24" s="53">
        <v>4</v>
      </c>
      <c r="K24" s="10">
        <f t="shared" si="5"/>
        <v>52</v>
      </c>
      <c r="L24" s="553" t="s">
        <v>42</v>
      </c>
      <c r="M24" s="554"/>
      <c r="O24" s="226">
        <v>0</v>
      </c>
      <c r="P24" s="351">
        <f t="shared" si="6"/>
        <v>0</v>
      </c>
      <c r="R24" s="322">
        <v>10</v>
      </c>
      <c r="S24" s="322"/>
      <c r="T24" s="322"/>
      <c r="U24" s="322">
        <v>3</v>
      </c>
      <c r="V24" s="322"/>
      <c r="W24" s="322"/>
      <c r="X24" s="322">
        <f t="shared" si="7"/>
        <v>13</v>
      </c>
      <c r="Y24" s="371">
        <f t="shared" si="8"/>
        <v>52</v>
      </c>
      <c r="Z24" s="371">
        <v>0</v>
      </c>
      <c r="AA24" s="371">
        <f t="shared" si="9"/>
        <v>52</v>
      </c>
    </row>
    <row r="25" spans="2:27" ht="12.75" customHeight="1">
      <c r="B25" s="504" t="s">
        <v>743</v>
      </c>
      <c r="C25" s="505"/>
      <c r="D25" s="91" t="s">
        <v>268</v>
      </c>
      <c r="E25" s="53" t="s">
        <v>16</v>
      </c>
      <c r="F25" s="53" t="s">
        <v>20</v>
      </c>
      <c r="G25" s="91"/>
      <c r="H25" s="53"/>
      <c r="I25" s="53"/>
      <c r="J25" s="53">
        <v>4</v>
      </c>
      <c r="K25" s="10">
        <f t="shared" si="5"/>
        <v>28</v>
      </c>
      <c r="L25" s="553" t="s">
        <v>93</v>
      </c>
      <c r="M25" s="554"/>
      <c r="O25" s="226">
        <v>0</v>
      </c>
      <c r="P25" s="351">
        <f t="shared" si="6"/>
        <v>0</v>
      </c>
      <c r="R25" s="322">
        <v>5</v>
      </c>
      <c r="S25" s="322">
        <v>2</v>
      </c>
      <c r="T25" s="322"/>
      <c r="U25" s="322"/>
      <c r="V25" s="322"/>
      <c r="W25" s="322"/>
      <c r="X25" s="322">
        <f t="shared" si="7"/>
        <v>7</v>
      </c>
      <c r="Y25" s="371">
        <f t="shared" si="8"/>
        <v>28</v>
      </c>
      <c r="Z25" s="371">
        <v>0</v>
      </c>
      <c r="AA25" s="371">
        <f t="shared" si="9"/>
        <v>28</v>
      </c>
    </row>
    <row r="26" spans="2:27" ht="12.75">
      <c r="B26" s="599" t="s">
        <v>744</v>
      </c>
      <c r="C26" s="600"/>
      <c r="D26" s="9" t="s">
        <v>44</v>
      </c>
      <c r="E26" s="9" t="s">
        <v>49</v>
      </c>
      <c r="F26" s="9" t="s">
        <v>20</v>
      </c>
      <c r="G26" s="9" t="s">
        <v>63</v>
      </c>
      <c r="H26" s="9"/>
      <c r="I26" s="9"/>
      <c r="J26" s="53">
        <v>4</v>
      </c>
      <c r="K26" s="10">
        <f t="shared" si="5"/>
        <v>32</v>
      </c>
      <c r="L26" s="544" t="s">
        <v>93</v>
      </c>
      <c r="M26" s="545"/>
      <c r="N26" s="143"/>
      <c r="O26" s="226">
        <v>0</v>
      </c>
      <c r="P26" s="351">
        <f t="shared" si="6"/>
        <v>0</v>
      </c>
      <c r="Q26" s="293"/>
      <c r="R26" s="322">
        <v>5</v>
      </c>
      <c r="S26" s="322"/>
      <c r="T26" s="322"/>
      <c r="U26" s="322">
        <v>3</v>
      </c>
      <c r="V26" s="322"/>
      <c r="W26" s="322"/>
      <c r="X26" s="322">
        <f t="shared" si="7"/>
        <v>8</v>
      </c>
      <c r="Y26" s="371">
        <f t="shared" si="8"/>
        <v>32</v>
      </c>
      <c r="Z26" s="371">
        <v>0</v>
      </c>
      <c r="AA26" s="371">
        <f t="shared" si="9"/>
        <v>32</v>
      </c>
    </row>
    <row r="27" spans="2:27" ht="12.75">
      <c r="B27" s="613"/>
      <c r="C27" s="667"/>
      <c r="D27" s="112" t="s">
        <v>825</v>
      </c>
      <c r="E27" s="9" t="s">
        <v>49</v>
      </c>
      <c r="F27" s="9" t="s">
        <v>20</v>
      </c>
      <c r="G27" s="9" t="s">
        <v>63</v>
      </c>
      <c r="H27" s="9"/>
      <c r="I27" s="9"/>
      <c r="J27" s="53">
        <v>4</v>
      </c>
      <c r="K27" s="10">
        <f t="shared" si="5"/>
        <v>32</v>
      </c>
      <c r="L27" s="546"/>
      <c r="M27" s="547"/>
      <c r="N27" s="172"/>
      <c r="O27" s="226">
        <v>0</v>
      </c>
      <c r="P27" s="351">
        <f t="shared" si="6"/>
        <v>0</v>
      </c>
      <c r="Q27" s="96"/>
      <c r="R27" s="322">
        <v>5</v>
      </c>
      <c r="S27" s="322"/>
      <c r="T27" s="322"/>
      <c r="U27" s="322">
        <v>3</v>
      </c>
      <c r="V27" s="322"/>
      <c r="W27" s="322"/>
      <c r="X27" s="322">
        <f t="shared" si="7"/>
        <v>8</v>
      </c>
      <c r="Y27" s="371">
        <f t="shared" si="8"/>
        <v>32</v>
      </c>
      <c r="Z27" s="371">
        <v>0</v>
      </c>
      <c r="AA27" s="371">
        <f t="shared" si="9"/>
        <v>32</v>
      </c>
    </row>
    <row r="28" spans="2:27" ht="12.75">
      <c r="B28" s="526" t="s">
        <v>62</v>
      </c>
      <c r="C28" s="583"/>
      <c r="D28" s="9" t="s">
        <v>44</v>
      </c>
      <c r="E28" s="9" t="s">
        <v>49</v>
      </c>
      <c r="F28" s="91" t="s">
        <v>21</v>
      </c>
      <c r="G28" s="53" t="s">
        <v>63</v>
      </c>
      <c r="H28" s="53"/>
      <c r="I28" s="53"/>
      <c r="J28" s="53">
        <v>4</v>
      </c>
      <c r="K28" s="10">
        <f t="shared" si="5"/>
        <v>52</v>
      </c>
      <c r="L28" s="553" t="s">
        <v>42</v>
      </c>
      <c r="M28" s="554"/>
      <c r="O28" s="226">
        <v>0</v>
      </c>
      <c r="P28" s="351">
        <f t="shared" si="6"/>
        <v>0</v>
      </c>
      <c r="R28" s="322">
        <v>5</v>
      </c>
      <c r="S28" s="322"/>
      <c r="T28" s="322">
        <v>5</v>
      </c>
      <c r="U28" s="322">
        <v>3</v>
      </c>
      <c r="V28" s="322"/>
      <c r="W28" s="322"/>
      <c r="X28" s="322">
        <f t="shared" si="7"/>
        <v>13</v>
      </c>
      <c r="Y28" s="371">
        <f t="shared" si="8"/>
        <v>52</v>
      </c>
      <c r="Z28" s="371">
        <v>0</v>
      </c>
      <c r="AA28" s="371">
        <f t="shared" si="9"/>
        <v>52</v>
      </c>
    </row>
    <row r="29" spans="2:27" ht="12.75">
      <c r="B29" s="504" t="s">
        <v>56</v>
      </c>
      <c r="C29" s="505"/>
      <c r="D29" s="73" t="s">
        <v>125</v>
      </c>
      <c r="E29" s="1"/>
      <c r="F29" s="9"/>
      <c r="G29" s="14"/>
      <c r="H29" s="14"/>
      <c r="I29" s="14"/>
      <c r="J29" s="10">
        <v>1</v>
      </c>
      <c r="K29" s="10">
        <f t="shared" si="5"/>
        <v>5</v>
      </c>
      <c r="L29" s="425" t="s">
        <v>245</v>
      </c>
      <c r="M29" s="424"/>
      <c r="O29" s="226">
        <v>0</v>
      </c>
      <c r="P29" s="351">
        <f t="shared" si="6"/>
        <v>0</v>
      </c>
      <c r="R29" s="322">
        <v>5</v>
      </c>
      <c r="S29" s="322"/>
      <c r="T29" s="322"/>
      <c r="U29" s="322"/>
      <c r="V29" s="322"/>
      <c r="W29" s="322"/>
      <c r="X29" s="322">
        <f t="shared" si="7"/>
        <v>5</v>
      </c>
      <c r="Y29" s="371">
        <f t="shared" si="8"/>
        <v>5</v>
      </c>
      <c r="Z29" s="371">
        <v>0</v>
      </c>
      <c r="AA29" s="371">
        <f t="shared" si="9"/>
        <v>5</v>
      </c>
    </row>
    <row r="30" spans="2:13" ht="12.75">
      <c r="B30" s="102" t="s">
        <v>72</v>
      </c>
      <c r="C30" s="103"/>
      <c r="D30" s="103"/>
      <c r="E30" s="103"/>
      <c r="F30" s="103"/>
      <c r="G30" s="103"/>
      <c r="H30" s="103"/>
      <c r="I30" s="103"/>
      <c r="J30" s="103"/>
      <c r="K30" s="111"/>
      <c r="L30" s="103"/>
      <c r="M30" s="99"/>
    </row>
    <row r="31" spans="2:16" ht="12.75">
      <c r="B31" s="148" t="s">
        <v>745</v>
      </c>
      <c r="C31" s="153"/>
      <c r="D31" s="153"/>
      <c r="E31" s="153"/>
      <c r="F31" s="153"/>
      <c r="G31" s="153"/>
      <c r="H31" s="153"/>
      <c r="I31" s="153"/>
      <c r="J31" s="153"/>
      <c r="K31" s="348"/>
      <c r="L31" s="153"/>
      <c r="M31" s="154"/>
      <c r="O31" s="295">
        <f>SUM(O5:O30)</f>
        <v>1</v>
      </c>
      <c r="P31" s="352">
        <f>SUM(P5:P30)</f>
        <v>0</v>
      </c>
    </row>
    <row r="32" ht="10.5" customHeight="1"/>
    <row r="33" ht="12.75">
      <c r="B33" t="s">
        <v>746</v>
      </c>
    </row>
  </sheetData>
  <sheetProtection/>
  <mergeCells count="64">
    <mergeCell ref="B6:C6"/>
    <mergeCell ref="L6:M6"/>
    <mergeCell ref="D3:D4"/>
    <mergeCell ref="E3:E4"/>
    <mergeCell ref="F3:F4"/>
    <mergeCell ref="G3:G4"/>
    <mergeCell ref="H3:I3"/>
    <mergeCell ref="B5:C5"/>
    <mergeCell ref="D8:D9"/>
    <mergeCell ref="U3:U4"/>
    <mergeCell ref="T3:T4"/>
    <mergeCell ref="X3:X4"/>
    <mergeCell ref="R3:R4"/>
    <mergeCell ref="S3:S4"/>
    <mergeCell ref="L5:M5"/>
    <mergeCell ref="L8:M9"/>
    <mergeCell ref="W3:W4"/>
    <mergeCell ref="V3:V4"/>
    <mergeCell ref="B2:M2"/>
    <mergeCell ref="R2:X2"/>
    <mergeCell ref="B3:C4"/>
    <mergeCell ref="J3:J4"/>
    <mergeCell ref="K3:K4"/>
    <mergeCell ref="L3:M4"/>
    <mergeCell ref="O2:P2"/>
    <mergeCell ref="O3:O4"/>
    <mergeCell ref="P3:P4"/>
    <mergeCell ref="B8:C9"/>
    <mergeCell ref="E8:E9"/>
    <mergeCell ref="B14:C14"/>
    <mergeCell ref="L14:M14"/>
    <mergeCell ref="B29:C29"/>
    <mergeCell ref="L29:M29"/>
    <mergeCell ref="B26:C27"/>
    <mergeCell ref="B15:C15"/>
    <mergeCell ref="L15:M15"/>
    <mergeCell ref="B20:C20"/>
    <mergeCell ref="L22:M23"/>
    <mergeCell ref="B22:C23"/>
    <mergeCell ref="E10:E11"/>
    <mergeCell ref="D12:D13"/>
    <mergeCell ref="E12:E13"/>
    <mergeCell ref="B10:B13"/>
    <mergeCell ref="C10:C11"/>
    <mergeCell ref="D10:D11"/>
    <mergeCell ref="C12:C13"/>
    <mergeCell ref="B16:C16"/>
    <mergeCell ref="B28:C28"/>
    <mergeCell ref="L28:M28"/>
    <mergeCell ref="L26:M27"/>
    <mergeCell ref="B24:C24"/>
    <mergeCell ref="L24:M24"/>
    <mergeCell ref="B25:C25"/>
    <mergeCell ref="L25:M25"/>
    <mergeCell ref="L16:M16"/>
    <mergeCell ref="B17:C18"/>
    <mergeCell ref="L10:M13"/>
    <mergeCell ref="L20:M20"/>
    <mergeCell ref="Y2:AA2"/>
    <mergeCell ref="Y3:Y4"/>
    <mergeCell ref="Z3:Z4"/>
    <mergeCell ref="AA3:AA4"/>
    <mergeCell ref="B19:C19"/>
    <mergeCell ref="L17:M19"/>
  </mergeCells>
  <printOptions/>
  <pageMargins left="0.75" right="0.75" top="1" bottom="1" header="0.5" footer="0.5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AA111"/>
  <sheetViews>
    <sheetView zoomScalePageLayoutView="0" workbookViewId="0" topLeftCell="A7">
      <selection activeCell="K11" sqref="K11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7.57421875" style="0" customWidth="1"/>
    <col min="13" max="13" width="7.851562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7.57421875" style="43" customWidth="1"/>
    <col min="19" max="19" width="8.421875" style="43" customWidth="1"/>
    <col min="20" max="20" width="8.28125" style="43" customWidth="1"/>
    <col min="21" max="23" width="8.421875" style="43" customWidth="1"/>
    <col min="24" max="24" width="7.57421875" style="43" customWidth="1"/>
  </cols>
  <sheetData>
    <row r="1" ht="6.75" customHeight="1"/>
    <row r="2" spans="2:27" ht="15.75">
      <c r="B2" s="506" t="s">
        <v>814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 customHeight="1">
      <c r="B8" s="526" t="s">
        <v>27</v>
      </c>
      <c r="C8" s="583"/>
      <c r="D8" s="53" t="s">
        <v>224</v>
      </c>
      <c r="E8" s="53" t="s">
        <v>225</v>
      </c>
      <c r="F8" s="9" t="s">
        <v>21</v>
      </c>
      <c r="G8" s="53"/>
      <c r="H8" s="53" t="s">
        <v>172</v>
      </c>
      <c r="I8" s="53"/>
      <c r="J8" s="53">
        <v>4</v>
      </c>
      <c r="K8" s="10">
        <f>AA8</f>
        <v>112</v>
      </c>
      <c r="L8" s="670" t="s">
        <v>85</v>
      </c>
      <c r="M8" s="671"/>
      <c r="O8" s="60">
        <v>0</v>
      </c>
      <c r="P8" s="327">
        <f aca="true" t="shared" si="0" ref="P8:P20">O8*K8</f>
        <v>0</v>
      </c>
      <c r="R8" s="322">
        <v>10</v>
      </c>
      <c r="S8" s="322">
        <v>10</v>
      </c>
      <c r="T8" s="322">
        <v>5</v>
      </c>
      <c r="U8" s="322"/>
      <c r="V8" s="322">
        <v>3</v>
      </c>
      <c r="W8" s="322"/>
      <c r="X8" s="322">
        <f>SUM(R8:W8)</f>
        <v>28</v>
      </c>
      <c r="Y8" s="371">
        <f>X8*J8</f>
        <v>112</v>
      </c>
      <c r="Z8" s="371">
        <v>0</v>
      </c>
      <c r="AA8" s="371">
        <f>Y8+Z8</f>
        <v>112</v>
      </c>
    </row>
    <row r="9" spans="2:27" ht="12.75">
      <c r="B9" s="526" t="s">
        <v>640</v>
      </c>
      <c r="C9" s="583"/>
      <c r="D9" s="71" t="s">
        <v>194</v>
      </c>
      <c r="E9" s="71" t="s">
        <v>49</v>
      </c>
      <c r="F9" s="71" t="s">
        <v>20</v>
      </c>
      <c r="G9" s="71" t="s">
        <v>63</v>
      </c>
      <c r="H9" s="1"/>
      <c r="I9" s="57"/>
      <c r="J9" s="42">
        <v>4</v>
      </c>
      <c r="K9" s="10">
        <f>AA9</f>
        <v>52</v>
      </c>
      <c r="L9" s="670" t="s">
        <v>649</v>
      </c>
      <c r="M9" s="671"/>
      <c r="O9" s="60">
        <v>0</v>
      </c>
      <c r="P9" s="327">
        <f t="shared" si="0"/>
        <v>0</v>
      </c>
      <c r="R9" s="322">
        <v>10</v>
      </c>
      <c r="S9" s="322"/>
      <c r="T9" s="322"/>
      <c r="U9" s="322">
        <v>3</v>
      </c>
      <c r="V9" s="322"/>
      <c r="W9" s="322"/>
      <c r="X9" s="322">
        <f>SUM(R9:W9)</f>
        <v>13</v>
      </c>
      <c r="Y9" s="371">
        <f>X9*J9</f>
        <v>52</v>
      </c>
      <c r="Z9" s="371">
        <v>0</v>
      </c>
      <c r="AA9" s="371">
        <f>Y9+Z9</f>
        <v>52</v>
      </c>
    </row>
    <row r="10" spans="2:27" ht="12.75">
      <c r="B10" s="15" t="s">
        <v>273</v>
      </c>
      <c r="C10" s="95"/>
      <c r="D10" s="16"/>
      <c r="E10" s="16"/>
      <c r="F10" s="16"/>
      <c r="G10" s="16"/>
      <c r="H10" s="16"/>
      <c r="I10" s="110"/>
      <c r="J10" s="111"/>
      <c r="K10" s="17"/>
      <c r="L10" s="17"/>
      <c r="M10" s="121"/>
      <c r="R10" s="44"/>
      <c r="S10" s="45"/>
      <c r="T10" s="45"/>
      <c r="U10" s="45"/>
      <c r="V10" s="45"/>
      <c r="W10" s="45"/>
      <c r="X10" s="46"/>
      <c r="Y10" s="378"/>
      <c r="Z10" s="373"/>
      <c r="AA10" s="374"/>
    </row>
    <row r="11" spans="2:27" ht="25.5">
      <c r="B11" s="125" t="s">
        <v>658</v>
      </c>
      <c r="C11" s="124" t="s">
        <v>1057</v>
      </c>
      <c r="D11" s="53" t="s">
        <v>224</v>
      </c>
      <c r="E11" s="53" t="s">
        <v>225</v>
      </c>
      <c r="F11" s="9" t="s">
        <v>21</v>
      </c>
      <c r="G11" s="53"/>
      <c r="H11" s="53" t="s">
        <v>172</v>
      </c>
      <c r="I11" s="53"/>
      <c r="J11" s="53">
        <v>4</v>
      </c>
      <c r="K11" s="10">
        <f aca="true" t="shared" si="1" ref="K11:K20">AA11</f>
        <v>112</v>
      </c>
      <c r="L11" s="670" t="s">
        <v>59</v>
      </c>
      <c r="M11" s="671"/>
      <c r="O11" s="60">
        <v>0</v>
      </c>
      <c r="P11" s="327">
        <f t="shared" si="0"/>
        <v>0</v>
      </c>
      <c r="R11" s="322">
        <v>10</v>
      </c>
      <c r="S11" s="322">
        <v>10</v>
      </c>
      <c r="T11" s="322">
        <v>5</v>
      </c>
      <c r="U11" s="322"/>
      <c r="V11" s="322">
        <v>3</v>
      </c>
      <c r="W11" s="322"/>
      <c r="X11" s="322">
        <f aca="true" t="shared" si="2" ref="X11:X20">SUM(R11:W11)</f>
        <v>28</v>
      </c>
      <c r="Y11" s="371">
        <f aca="true" t="shared" si="3" ref="Y11:Y20">X11*J11</f>
        <v>112</v>
      </c>
      <c r="Z11" s="371">
        <v>0</v>
      </c>
      <c r="AA11" s="371">
        <f aca="true" t="shared" si="4" ref="AA11:AA20">Y11+Z11</f>
        <v>112</v>
      </c>
    </row>
    <row r="12" spans="2:27" ht="12.75">
      <c r="B12" s="599" t="s">
        <v>650</v>
      </c>
      <c r="C12" s="600"/>
      <c r="D12" s="498" t="s">
        <v>44</v>
      </c>
      <c r="E12" s="498" t="s">
        <v>49</v>
      </c>
      <c r="F12" s="71" t="s">
        <v>20</v>
      </c>
      <c r="G12" s="71" t="s">
        <v>63</v>
      </c>
      <c r="H12" s="71"/>
      <c r="I12" s="71"/>
      <c r="J12" s="53">
        <v>4</v>
      </c>
      <c r="K12" s="10">
        <f t="shared" si="1"/>
        <v>32</v>
      </c>
      <c r="L12" s="449" t="s">
        <v>60</v>
      </c>
      <c r="M12" s="450"/>
      <c r="O12" s="60">
        <v>0</v>
      </c>
      <c r="P12" s="327">
        <f t="shared" si="0"/>
        <v>0</v>
      </c>
      <c r="R12" s="322">
        <v>5</v>
      </c>
      <c r="S12" s="322"/>
      <c r="T12" s="322"/>
      <c r="U12" s="322">
        <v>3</v>
      </c>
      <c r="V12" s="322"/>
      <c r="W12" s="322"/>
      <c r="X12" s="322">
        <f t="shared" si="2"/>
        <v>8</v>
      </c>
      <c r="Y12" s="371">
        <f t="shared" si="3"/>
        <v>32</v>
      </c>
      <c r="Z12" s="371">
        <v>0</v>
      </c>
      <c r="AA12" s="371">
        <f t="shared" si="4"/>
        <v>32</v>
      </c>
    </row>
    <row r="13" spans="2:27" ht="12.75">
      <c r="B13" s="601"/>
      <c r="C13" s="602"/>
      <c r="D13" s="503"/>
      <c r="E13" s="503"/>
      <c r="F13" s="71" t="s">
        <v>19</v>
      </c>
      <c r="G13" s="71" t="s">
        <v>63</v>
      </c>
      <c r="H13" s="71"/>
      <c r="I13" s="71"/>
      <c r="J13" s="53">
        <v>4</v>
      </c>
      <c r="K13" s="10">
        <f t="shared" si="1"/>
        <v>24</v>
      </c>
      <c r="L13" s="451"/>
      <c r="M13" s="452"/>
      <c r="O13" s="60">
        <v>0</v>
      </c>
      <c r="P13" s="327">
        <f t="shared" si="0"/>
        <v>0</v>
      </c>
      <c r="R13" s="322">
        <v>5</v>
      </c>
      <c r="S13" s="322"/>
      <c r="T13" s="322">
        <v>-2</v>
      </c>
      <c r="U13" s="322">
        <v>3</v>
      </c>
      <c r="V13" s="322"/>
      <c r="W13" s="322"/>
      <c r="X13" s="322">
        <f t="shared" si="2"/>
        <v>6</v>
      </c>
      <c r="Y13" s="371">
        <f t="shared" si="3"/>
        <v>24</v>
      </c>
      <c r="Z13" s="371">
        <v>0</v>
      </c>
      <c r="AA13" s="371">
        <f t="shared" si="4"/>
        <v>24</v>
      </c>
    </row>
    <row r="14" spans="2:27" ht="12.75">
      <c r="B14" s="601"/>
      <c r="C14" s="602"/>
      <c r="D14" s="498" t="s">
        <v>44</v>
      </c>
      <c r="E14" s="498" t="s">
        <v>49</v>
      </c>
      <c r="F14" s="71" t="s">
        <v>20</v>
      </c>
      <c r="G14" s="71" t="s">
        <v>173</v>
      </c>
      <c r="H14" s="71"/>
      <c r="I14" s="71"/>
      <c r="J14" s="53">
        <v>4</v>
      </c>
      <c r="K14" s="10">
        <f t="shared" si="1"/>
        <v>32</v>
      </c>
      <c r="L14" s="449" t="s">
        <v>60</v>
      </c>
      <c r="M14" s="450"/>
      <c r="O14" s="60">
        <v>0</v>
      </c>
      <c r="P14" s="327">
        <f t="shared" si="0"/>
        <v>0</v>
      </c>
      <c r="R14" s="322">
        <v>5</v>
      </c>
      <c r="S14" s="322"/>
      <c r="T14" s="322"/>
      <c r="U14" s="322">
        <v>3</v>
      </c>
      <c r="V14" s="322"/>
      <c r="W14" s="322"/>
      <c r="X14" s="322">
        <f t="shared" si="2"/>
        <v>8</v>
      </c>
      <c r="Y14" s="371">
        <f t="shared" si="3"/>
        <v>32</v>
      </c>
      <c r="Z14" s="371">
        <v>0</v>
      </c>
      <c r="AA14" s="371">
        <f t="shared" si="4"/>
        <v>32</v>
      </c>
    </row>
    <row r="15" spans="2:27" ht="12.75">
      <c r="B15" s="601"/>
      <c r="C15" s="602"/>
      <c r="D15" s="503"/>
      <c r="E15" s="503"/>
      <c r="F15" s="71" t="s">
        <v>19</v>
      </c>
      <c r="G15" s="71" t="s">
        <v>173</v>
      </c>
      <c r="H15" s="71"/>
      <c r="I15" s="71"/>
      <c r="J15" s="53">
        <v>4</v>
      </c>
      <c r="K15" s="10">
        <f t="shared" si="1"/>
        <v>24</v>
      </c>
      <c r="L15" s="451"/>
      <c r="M15" s="452"/>
      <c r="O15" s="60">
        <v>0</v>
      </c>
      <c r="P15" s="327">
        <f t="shared" si="0"/>
        <v>0</v>
      </c>
      <c r="R15" s="322">
        <v>5</v>
      </c>
      <c r="S15" s="322"/>
      <c r="T15" s="322">
        <v>-2</v>
      </c>
      <c r="U15" s="322">
        <v>3</v>
      </c>
      <c r="V15" s="322"/>
      <c r="W15" s="322"/>
      <c r="X15" s="322">
        <f t="shared" si="2"/>
        <v>6</v>
      </c>
      <c r="Y15" s="371">
        <f t="shared" si="3"/>
        <v>24</v>
      </c>
      <c r="Z15" s="371">
        <v>0</v>
      </c>
      <c r="AA15" s="371">
        <f t="shared" si="4"/>
        <v>24</v>
      </c>
    </row>
    <row r="16" spans="2:27" ht="12.75">
      <c r="B16" s="601"/>
      <c r="C16" s="602"/>
      <c r="D16" s="498" t="s">
        <v>44</v>
      </c>
      <c r="E16" s="498" t="s">
        <v>49</v>
      </c>
      <c r="F16" s="71" t="s">
        <v>20</v>
      </c>
      <c r="G16" s="71" t="s">
        <v>65</v>
      </c>
      <c r="H16" s="71"/>
      <c r="I16" s="71"/>
      <c r="J16" s="53">
        <v>4</v>
      </c>
      <c r="K16" s="10">
        <f t="shared" si="1"/>
        <v>32</v>
      </c>
      <c r="L16" s="449" t="s">
        <v>60</v>
      </c>
      <c r="M16" s="450"/>
      <c r="O16" s="60">
        <v>0</v>
      </c>
      <c r="P16" s="327">
        <f t="shared" si="0"/>
        <v>0</v>
      </c>
      <c r="R16" s="322">
        <v>5</v>
      </c>
      <c r="S16" s="322"/>
      <c r="T16" s="322"/>
      <c r="U16" s="322">
        <v>3</v>
      </c>
      <c r="V16" s="322"/>
      <c r="W16" s="322"/>
      <c r="X16" s="322">
        <f t="shared" si="2"/>
        <v>8</v>
      </c>
      <c r="Y16" s="371">
        <f t="shared" si="3"/>
        <v>32</v>
      </c>
      <c r="Z16" s="371">
        <v>0</v>
      </c>
      <c r="AA16" s="371">
        <f t="shared" si="4"/>
        <v>32</v>
      </c>
    </row>
    <row r="17" spans="2:27" ht="12.75">
      <c r="B17" s="613"/>
      <c r="C17" s="667"/>
      <c r="D17" s="503"/>
      <c r="E17" s="503"/>
      <c r="F17" s="71" t="s">
        <v>19</v>
      </c>
      <c r="G17" s="71" t="s">
        <v>65</v>
      </c>
      <c r="H17" s="71"/>
      <c r="I17" s="71"/>
      <c r="J17" s="53">
        <v>4</v>
      </c>
      <c r="K17" s="10">
        <f t="shared" si="1"/>
        <v>24</v>
      </c>
      <c r="L17" s="451"/>
      <c r="M17" s="452"/>
      <c r="O17" s="60">
        <v>0</v>
      </c>
      <c r="P17" s="327">
        <f t="shared" si="0"/>
        <v>0</v>
      </c>
      <c r="R17" s="322">
        <v>5</v>
      </c>
      <c r="S17" s="322"/>
      <c r="T17" s="322">
        <v>-2</v>
      </c>
      <c r="U17" s="322">
        <v>3</v>
      </c>
      <c r="V17" s="322"/>
      <c r="W17" s="322"/>
      <c r="X17" s="322">
        <f t="shared" si="2"/>
        <v>6</v>
      </c>
      <c r="Y17" s="371">
        <f t="shared" si="3"/>
        <v>24</v>
      </c>
      <c r="Z17" s="371">
        <v>0</v>
      </c>
      <c r="AA17" s="371">
        <f t="shared" si="4"/>
        <v>24</v>
      </c>
    </row>
    <row r="18" spans="2:27" ht="12.75">
      <c r="B18" s="599" t="s">
        <v>651</v>
      </c>
      <c r="C18" s="600"/>
      <c r="D18" s="74" t="s">
        <v>23</v>
      </c>
      <c r="E18" s="71" t="s">
        <v>16</v>
      </c>
      <c r="F18" s="71" t="s">
        <v>19</v>
      </c>
      <c r="G18" s="71"/>
      <c r="H18" s="1"/>
      <c r="I18" s="1"/>
      <c r="J18" s="53">
        <v>4</v>
      </c>
      <c r="K18" s="10">
        <f t="shared" si="1"/>
        <v>40</v>
      </c>
      <c r="L18" s="449" t="s">
        <v>42</v>
      </c>
      <c r="M18" s="450"/>
      <c r="O18" s="60">
        <v>0</v>
      </c>
      <c r="P18" s="327">
        <f>O18*K18</f>
        <v>0</v>
      </c>
      <c r="R18" s="322">
        <v>10</v>
      </c>
      <c r="S18" s="322">
        <v>2</v>
      </c>
      <c r="T18" s="322">
        <v>-2</v>
      </c>
      <c r="U18" s="322"/>
      <c r="V18" s="322"/>
      <c r="W18" s="322"/>
      <c r="X18" s="322">
        <f t="shared" si="2"/>
        <v>10</v>
      </c>
      <c r="Y18" s="371">
        <f t="shared" si="3"/>
        <v>40</v>
      </c>
      <c r="Z18" s="371">
        <v>0</v>
      </c>
      <c r="AA18" s="371">
        <f t="shared" si="4"/>
        <v>40</v>
      </c>
    </row>
    <row r="19" spans="2:27" ht="12.75">
      <c r="B19" s="613"/>
      <c r="C19" s="667"/>
      <c r="D19" s="74" t="s">
        <v>43</v>
      </c>
      <c r="E19" s="71" t="s">
        <v>16</v>
      </c>
      <c r="F19" s="71" t="s">
        <v>19</v>
      </c>
      <c r="G19" s="71"/>
      <c r="H19" s="1"/>
      <c r="I19" s="1"/>
      <c r="J19" s="9">
        <v>4</v>
      </c>
      <c r="K19" s="10">
        <f t="shared" si="1"/>
        <v>20</v>
      </c>
      <c r="L19" s="451"/>
      <c r="M19" s="452"/>
      <c r="O19" s="60">
        <v>0</v>
      </c>
      <c r="P19" s="327">
        <f t="shared" si="0"/>
        <v>0</v>
      </c>
      <c r="R19" s="322">
        <v>5</v>
      </c>
      <c r="S19" s="322">
        <v>2</v>
      </c>
      <c r="T19" s="322">
        <v>-2</v>
      </c>
      <c r="U19" s="322"/>
      <c r="V19" s="322"/>
      <c r="W19" s="322"/>
      <c r="X19" s="322">
        <f t="shared" si="2"/>
        <v>5</v>
      </c>
      <c r="Y19" s="371">
        <f t="shared" si="3"/>
        <v>20</v>
      </c>
      <c r="Z19" s="371">
        <v>0</v>
      </c>
      <c r="AA19" s="371">
        <f t="shared" si="4"/>
        <v>20</v>
      </c>
    </row>
    <row r="20" spans="2:27" ht="12.75">
      <c r="B20" s="597" t="s">
        <v>229</v>
      </c>
      <c r="C20" s="598"/>
      <c r="D20" s="71" t="s">
        <v>43</v>
      </c>
      <c r="E20" s="75" t="s">
        <v>16</v>
      </c>
      <c r="F20" s="75" t="s">
        <v>20</v>
      </c>
      <c r="G20" s="89"/>
      <c r="H20" s="89"/>
      <c r="I20" s="89"/>
      <c r="J20" s="10">
        <v>4</v>
      </c>
      <c r="K20" s="10">
        <f t="shared" si="1"/>
        <v>28</v>
      </c>
      <c r="L20" s="672" t="s">
        <v>42</v>
      </c>
      <c r="M20" s="673"/>
      <c r="O20" s="60">
        <v>0</v>
      </c>
      <c r="P20" s="327">
        <f t="shared" si="0"/>
        <v>0</v>
      </c>
      <c r="R20" s="322">
        <v>5</v>
      </c>
      <c r="S20" s="322">
        <v>2</v>
      </c>
      <c r="T20" s="322"/>
      <c r="U20" s="322"/>
      <c r="V20" s="322"/>
      <c r="W20" s="322"/>
      <c r="X20" s="322">
        <f t="shared" si="2"/>
        <v>7</v>
      </c>
      <c r="Y20" s="371">
        <f t="shared" si="3"/>
        <v>28</v>
      </c>
      <c r="Z20" s="371">
        <v>0</v>
      </c>
      <c r="AA20" s="371">
        <f t="shared" si="4"/>
        <v>28</v>
      </c>
    </row>
    <row r="21" spans="2:13" ht="12.75">
      <c r="B21" s="15" t="s">
        <v>72</v>
      </c>
      <c r="C21" s="95"/>
      <c r="D21" s="95"/>
      <c r="E21" s="19"/>
      <c r="F21" s="19"/>
      <c r="G21" s="19"/>
      <c r="H21" s="19"/>
      <c r="I21" s="19"/>
      <c r="J21" s="19"/>
      <c r="K21" s="17"/>
      <c r="L21" s="19"/>
      <c r="M21" s="20"/>
    </row>
    <row r="22" spans="2:16" ht="12.75">
      <c r="B22" s="80" t="s">
        <v>1051</v>
      </c>
      <c r="C22" s="144"/>
      <c r="D22" s="144"/>
      <c r="E22" s="36"/>
      <c r="F22" s="36"/>
      <c r="G22" s="36"/>
      <c r="H22" s="36"/>
      <c r="I22" s="36"/>
      <c r="J22" s="36"/>
      <c r="K22" s="346"/>
      <c r="L22" s="36"/>
      <c r="M22" s="37"/>
      <c r="O22" s="200">
        <f>SUM(O5:O21)</f>
        <v>1</v>
      </c>
      <c r="P22" s="332">
        <f>SUM(P5:P21)</f>
        <v>0</v>
      </c>
    </row>
    <row r="23" spans="2:13" ht="12.75">
      <c r="B23" s="81" t="s">
        <v>1052</v>
      </c>
      <c r="C23" s="104"/>
      <c r="D23" s="104"/>
      <c r="E23" s="31"/>
      <c r="F23" s="31"/>
      <c r="G23" s="31"/>
      <c r="H23" s="31"/>
      <c r="I23" s="31"/>
      <c r="J23" s="31"/>
      <c r="K23" s="335"/>
      <c r="L23" s="31"/>
      <c r="M23" s="32"/>
    </row>
    <row r="24" spans="2:13" ht="12.75">
      <c r="B24" s="81" t="s">
        <v>145</v>
      </c>
      <c r="C24" s="104"/>
      <c r="D24" s="104"/>
      <c r="E24" s="31"/>
      <c r="F24" s="31"/>
      <c r="G24" s="31"/>
      <c r="H24" s="31"/>
      <c r="I24" s="31"/>
      <c r="J24" s="31"/>
      <c r="K24" s="335"/>
      <c r="L24" s="31"/>
      <c r="M24" s="32"/>
    </row>
    <row r="25" spans="2:13" ht="12.75">
      <c r="B25" s="81" t="s">
        <v>1058</v>
      </c>
      <c r="C25" s="104"/>
      <c r="D25" s="104"/>
      <c r="E25" s="31"/>
      <c r="F25" s="31"/>
      <c r="G25" s="31"/>
      <c r="H25" s="31"/>
      <c r="I25" s="31"/>
      <c r="J25" s="31"/>
      <c r="K25" s="335"/>
      <c r="L25" s="31"/>
      <c r="M25" s="32"/>
    </row>
    <row r="26" spans="2:13" ht="12.75">
      <c r="B26" s="81" t="s">
        <v>1053</v>
      </c>
      <c r="C26" s="104"/>
      <c r="D26" s="104"/>
      <c r="E26" s="31"/>
      <c r="F26" s="31"/>
      <c r="G26" s="31"/>
      <c r="H26" s="31"/>
      <c r="I26" s="31"/>
      <c r="J26" s="31"/>
      <c r="K26" s="335"/>
      <c r="L26" s="31"/>
      <c r="M26" s="32"/>
    </row>
    <row r="27" spans="2:13" ht="12.75">
      <c r="B27" s="81" t="s">
        <v>1054</v>
      </c>
      <c r="C27" s="104"/>
      <c r="D27" s="104"/>
      <c r="E27" s="31"/>
      <c r="F27" s="31"/>
      <c r="G27" s="31"/>
      <c r="H27" s="31"/>
      <c r="I27" s="31"/>
      <c r="J27" s="31"/>
      <c r="K27" s="335"/>
      <c r="L27" s="31"/>
      <c r="M27" s="32"/>
    </row>
    <row r="28" spans="2:13" ht="12.75">
      <c r="B28" s="82" t="s">
        <v>1055</v>
      </c>
      <c r="C28" s="145"/>
      <c r="D28" s="145"/>
      <c r="E28" s="39"/>
      <c r="F28" s="39"/>
      <c r="G28" s="39"/>
      <c r="H28" s="39"/>
      <c r="I28" s="39"/>
      <c r="J28" s="39"/>
      <c r="K28" s="329"/>
      <c r="L28" s="39"/>
      <c r="M28" s="40"/>
    </row>
    <row r="30" spans="2:27" ht="15.75" customHeight="1">
      <c r="B30" s="506" t="s">
        <v>100</v>
      </c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8"/>
      <c r="R30" s="460" t="s">
        <v>119</v>
      </c>
      <c r="S30" s="460" t="s">
        <v>37</v>
      </c>
      <c r="T30" s="460" t="s">
        <v>38</v>
      </c>
      <c r="U30" s="626" t="s">
        <v>120</v>
      </c>
      <c r="V30" s="460" t="s">
        <v>1102</v>
      </c>
      <c r="W30" s="460" t="s">
        <v>1103</v>
      </c>
      <c r="X30" s="460" t="s">
        <v>121</v>
      </c>
      <c r="Y30" s="419" t="s">
        <v>1123</v>
      </c>
      <c r="Z30" s="419" t="s">
        <v>1124</v>
      </c>
      <c r="AA30" s="419" t="s">
        <v>1125</v>
      </c>
    </row>
    <row r="31" spans="2:27" ht="12.75">
      <c r="B31" s="76" t="s">
        <v>652</v>
      </c>
      <c r="C31" s="158"/>
      <c r="D31" s="16"/>
      <c r="E31" s="16"/>
      <c r="F31" s="16"/>
      <c r="G31" s="16"/>
      <c r="H31" s="16"/>
      <c r="I31" s="16"/>
      <c r="J31" s="17"/>
      <c r="K31" s="17"/>
      <c r="L31" s="17"/>
      <c r="M31" s="18"/>
      <c r="R31" s="461"/>
      <c r="S31" s="461"/>
      <c r="T31" s="461"/>
      <c r="U31" s="627"/>
      <c r="V31" s="461"/>
      <c r="W31" s="461"/>
      <c r="X31" s="461"/>
      <c r="Y31" s="420"/>
      <c r="Z31" s="420"/>
      <c r="AA31" s="420"/>
    </row>
    <row r="32" spans="2:27" ht="12.75">
      <c r="B32" s="599" t="s">
        <v>653</v>
      </c>
      <c r="C32" s="600"/>
      <c r="D32" s="74" t="s">
        <v>23</v>
      </c>
      <c r="E32" s="74" t="s">
        <v>16</v>
      </c>
      <c r="F32" s="74" t="s">
        <v>19</v>
      </c>
      <c r="G32" s="74"/>
      <c r="H32" s="53" t="s">
        <v>124</v>
      </c>
      <c r="I32" s="53"/>
      <c r="J32" s="42">
        <v>6</v>
      </c>
      <c r="K32" s="10">
        <f>AA32</f>
        <v>78</v>
      </c>
      <c r="L32" s="449" t="s">
        <v>60</v>
      </c>
      <c r="M32" s="450"/>
      <c r="O32" s="60">
        <v>0</v>
      </c>
      <c r="P32" s="327">
        <f>O32*K32</f>
        <v>0</v>
      </c>
      <c r="R32" s="322">
        <v>10</v>
      </c>
      <c r="S32" s="322">
        <v>2</v>
      </c>
      <c r="T32" s="322">
        <v>-2</v>
      </c>
      <c r="U32" s="322"/>
      <c r="V32" s="322">
        <v>3</v>
      </c>
      <c r="W32" s="322"/>
      <c r="X32" s="322">
        <f>SUM(R32:W32)</f>
        <v>13</v>
      </c>
      <c r="Y32" s="371">
        <f>X32*J32</f>
        <v>78</v>
      </c>
      <c r="Z32" s="371">
        <v>0</v>
      </c>
      <c r="AA32" s="371">
        <f>Y32+Z32</f>
        <v>78</v>
      </c>
    </row>
    <row r="33" spans="2:27" ht="12.75">
      <c r="B33" s="133" t="s">
        <v>654</v>
      </c>
      <c r="C33" s="167"/>
      <c r="D33" s="110"/>
      <c r="E33" s="110"/>
      <c r="F33" s="110"/>
      <c r="G33" s="110"/>
      <c r="H33" s="110"/>
      <c r="I33" s="110"/>
      <c r="J33" s="111"/>
      <c r="K33" s="168"/>
      <c r="L33" s="168"/>
      <c r="M33" s="121"/>
      <c r="R33" s="353"/>
      <c r="S33" s="353"/>
      <c r="T33" s="353"/>
      <c r="U33" s="353"/>
      <c r="V33" s="353"/>
      <c r="W33" s="353"/>
      <c r="X33" s="353"/>
      <c r="Y33" s="378"/>
      <c r="Z33" s="373"/>
      <c r="AA33" s="374"/>
    </row>
    <row r="34" spans="2:27" ht="12.75">
      <c r="B34" s="526" t="s">
        <v>655</v>
      </c>
      <c r="C34" s="583"/>
      <c r="D34" s="71" t="s">
        <v>194</v>
      </c>
      <c r="E34" s="71" t="s">
        <v>49</v>
      </c>
      <c r="F34" s="71" t="s">
        <v>20</v>
      </c>
      <c r="G34" s="71" t="s">
        <v>173</v>
      </c>
      <c r="H34" s="1"/>
      <c r="I34" s="57"/>
      <c r="J34" s="42">
        <v>4</v>
      </c>
      <c r="K34" s="10">
        <f>AA34</f>
        <v>52</v>
      </c>
      <c r="L34" s="670" t="s">
        <v>42</v>
      </c>
      <c r="M34" s="671"/>
      <c r="O34" s="60">
        <v>0</v>
      </c>
      <c r="P34" s="327">
        <f>O34*K34</f>
        <v>0</v>
      </c>
      <c r="R34" s="322">
        <v>10</v>
      </c>
      <c r="S34" s="322"/>
      <c r="T34" s="322"/>
      <c r="U34" s="322">
        <v>3</v>
      </c>
      <c r="V34" s="322"/>
      <c r="W34" s="322"/>
      <c r="X34" s="322">
        <f>SUM(R34:W34)</f>
        <v>13</v>
      </c>
      <c r="Y34" s="371">
        <f>X34*J34</f>
        <v>52</v>
      </c>
      <c r="Z34" s="371">
        <v>0</v>
      </c>
      <c r="AA34" s="371">
        <f>Y34+Z34</f>
        <v>52</v>
      </c>
    </row>
    <row r="35" spans="2:27" ht="12.75">
      <c r="B35" s="526" t="s">
        <v>31</v>
      </c>
      <c r="C35" s="583"/>
      <c r="D35" s="71" t="s">
        <v>1111</v>
      </c>
      <c r="E35" s="54"/>
      <c r="F35" s="71" t="s">
        <v>20</v>
      </c>
      <c r="G35" s="5"/>
      <c r="H35" s="5"/>
      <c r="I35" s="5"/>
      <c r="J35" s="10">
        <v>1</v>
      </c>
      <c r="K35" s="10">
        <f>AA35</f>
        <v>100</v>
      </c>
      <c r="L35" s="425" t="s">
        <v>93</v>
      </c>
      <c r="M35" s="603"/>
      <c r="O35" s="60">
        <v>0</v>
      </c>
      <c r="P35" s="327">
        <f>O35*K35</f>
        <v>0</v>
      </c>
      <c r="R35" s="322">
        <v>100</v>
      </c>
      <c r="S35" s="322"/>
      <c r="T35" s="322"/>
      <c r="U35" s="322"/>
      <c r="V35" s="322"/>
      <c r="W35" s="322"/>
      <c r="X35" s="322">
        <f>SUM(R35:W35)</f>
        <v>100</v>
      </c>
      <c r="Y35" s="371">
        <f>X35*J35</f>
        <v>100</v>
      </c>
      <c r="Z35" s="371">
        <v>0</v>
      </c>
      <c r="AA35" s="371">
        <f>Y35+Z35</f>
        <v>100</v>
      </c>
    </row>
    <row r="36" spans="2:27" ht="12.75">
      <c r="B36" s="597" t="s">
        <v>656</v>
      </c>
      <c r="C36" s="598"/>
      <c r="D36" s="71" t="s">
        <v>953</v>
      </c>
      <c r="E36" s="75" t="s">
        <v>49</v>
      </c>
      <c r="F36" s="75" t="s">
        <v>19</v>
      </c>
      <c r="G36" s="89" t="s">
        <v>63</v>
      </c>
      <c r="H36" s="89"/>
      <c r="I36" s="89"/>
      <c r="J36" s="70">
        <v>4</v>
      </c>
      <c r="K36" s="10">
        <f>AA36</f>
        <v>24</v>
      </c>
      <c r="L36" s="672" t="s">
        <v>42</v>
      </c>
      <c r="M36" s="673"/>
      <c r="O36" s="60">
        <v>0</v>
      </c>
      <c r="P36" s="327">
        <f>O36*K36</f>
        <v>0</v>
      </c>
      <c r="R36" s="322">
        <v>5</v>
      </c>
      <c r="S36" s="322"/>
      <c r="T36" s="322">
        <v>-2</v>
      </c>
      <c r="U36" s="322">
        <v>3</v>
      </c>
      <c r="V36" s="322"/>
      <c r="W36" s="322"/>
      <c r="X36" s="322">
        <f>SUM(R36:W36)</f>
        <v>6</v>
      </c>
      <c r="Y36" s="371">
        <f>X36*J36</f>
        <v>24</v>
      </c>
      <c r="Z36" s="371">
        <v>0</v>
      </c>
      <c r="AA36" s="371">
        <f>Y36+Z36</f>
        <v>24</v>
      </c>
    </row>
    <row r="37" spans="2:13" ht="12.75">
      <c r="B37" s="86" t="s">
        <v>411</v>
      </c>
      <c r="C37" s="157"/>
      <c r="D37" s="28"/>
      <c r="E37" s="28"/>
      <c r="F37" s="28"/>
      <c r="G37" s="28"/>
      <c r="H37" s="28"/>
      <c r="I37" s="28"/>
      <c r="J37" s="28"/>
      <c r="K37" s="349"/>
      <c r="L37" s="28"/>
      <c r="M37" s="29"/>
    </row>
    <row r="39" spans="2:27" ht="15.75">
      <c r="B39" s="506" t="s">
        <v>1056</v>
      </c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8"/>
      <c r="R39" s="713" t="s">
        <v>1101</v>
      </c>
      <c r="S39" s="714"/>
      <c r="T39" s="714"/>
      <c r="U39" s="714"/>
      <c r="V39" s="714"/>
      <c r="W39" s="714"/>
      <c r="X39" s="715"/>
      <c r="Y39" s="663" t="s">
        <v>1122</v>
      </c>
      <c r="Z39" s="664"/>
      <c r="AA39" s="665"/>
    </row>
    <row r="40" spans="2:27" ht="12.75" customHeight="1">
      <c r="B40" s="428" t="s">
        <v>35</v>
      </c>
      <c r="C40" s="429"/>
      <c r="D40" s="434" t="s">
        <v>36</v>
      </c>
      <c r="E40" s="434" t="s">
        <v>37</v>
      </c>
      <c r="F40" s="434" t="s">
        <v>38</v>
      </c>
      <c r="G40" s="434" t="s">
        <v>39</v>
      </c>
      <c r="H40" s="499" t="s">
        <v>1104</v>
      </c>
      <c r="I40" s="499"/>
      <c r="J40" s="426" t="s">
        <v>40</v>
      </c>
      <c r="K40" s="472" t="s">
        <v>45</v>
      </c>
      <c r="L40" s="441" t="s">
        <v>41</v>
      </c>
      <c r="M40" s="442"/>
      <c r="R40" s="460" t="s">
        <v>119</v>
      </c>
      <c r="S40" s="460" t="s">
        <v>37</v>
      </c>
      <c r="T40" s="460" t="s">
        <v>38</v>
      </c>
      <c r="U40" s="626" t="s">
        <v>120</v>
      </c>
      <c r="V40" s="460" t="s">
        <v>1102</v>
      </c>
      <c r="W40" s="460" t="s">
        <v>1103</v>
      </c>
      <c r="X40" s="460" t="s">
        <v>121</v>
      </c>
      <c r="Y40" s="419" t="s">
        <v>1123</v>
      </c>
      <c r="Z40" s="419" t="s">
        <v>1124</v>
      </c>
      <c r="AA40" s="419" t="s">
        <v>1125</v>
      </c>
    </row>
    <row r="41" spans="2:27" ht="12.75">
      <c r="B41" s="430"/>
      <c r="C41" s="431"/>
      <c r="D41" s="435"/>
      <c r="E41" s="435"/>
      <c r="F41" s="435"/>
      <c r="G41" s="435"/>
      <c r="H41" s="280" t="s">
        <v>1102</v>
      </c>
      <c r="I41" s="279" t="s">
        <v>1103</v>
      </c>
      <c r="J41" s="427"/>
      <c r="K41" s="473"/>
      <c r="L41" s="443"/>
      <c r="M41" s="444"/>
      <c r="R41" s="461"/>
      <c r="S41" s="461"/>
      <c r="T41" s="461"/>
      <c r="U41" s="627"/>
      <c r="V41" s="461"/>
      <c r="W41" s="461"/>
      <c r="X41" s="461"/>
      <c r="Y41" s="420"/>
      <c r="Z41" s="420"/>
      <c r="AA41" s="420"/>
    </row>
    <row r="42" spans="2:27" ht="12.75">
      <c r="B42" s="597" t="s">
        <v>127</v>
      </c>
      <c r="C42" s="598"/>
      <c r="D42" s="54" t="s">
        <v>128</v>
      </c>
      <c r="E42" s="54"/>
      <c r="F42" s="54"/>
      <c r="G42" s="54"/>
      <c r="H42" s="54"/>
      <c r="I42" s="54"/>
      <c r="J42" s="56">
        <v>1</v>
      </c>
      <c r="K42" s="10">
        <f>AA42</f>
        <v>20</v>
      </c>
      <c r="L42" s="423">
        <v>1</v>
      </c>
      <c r="M42" s="424"/>
      <c r="O42" s="60">
        <v>0</v>
      </c>
      <c r="P42" s="327">
        <f>O42*K42</f>
        <v>0</v>
      </c>
      <c r="R42" s="330">
        <v>20</v>
      </c>
      <c r="S42" s="313"/>
      <c r="T42" s="313"/>
      <c r="U42" s="313"/>
      <c r="V42" s="313"/>
      <c r="W42" s="313"/>
      <c r="X42" s="322">
        <f>SUM(R42:W42)</f>
        <v>20</v>
      </c>
      <c r="Y42" s="371">
        <f>X42*J42</f>
        <v>20</v>
      </c>
      <c r="Z42" s="371">
        <v>0</v>
      </c>
      <c r="AA42" s="371">
        <f>Y42+Z42</f>
        <v>20</v>
      </c>
    </row>
    <row r="43" spans="2:27" ht="12.75">
      <c r="B43" s="15" t="s">
        <v>129</v>
      </c>
      <c r="C43" s="95"/>
      <c r="D43" s="16"/>
      <c r="E43" s="16"/>
      <c r="F43" s="16"/>
      <c r="G43" s="16"/>
      <c r="H43" s="16"/>
      <c r="I43" s="16"/>
      <c r="J43" s="17"/>
      <c r="K43" s="47"/>
      <c r="L43" s="47"/>
      <c r="M43" s="18"/>
      <c r="R43" s="44"/>
      <c r="S43" s="45"/>
      <c r="T43" s="45"/>
      <c r="U43" s="45"/>
      <c r="V43" s="45"/>
      <c r="W43" s="45"/>
      <c r="X43" s="46"/>
      <c r="Y43" s="378"/>
      <c r="Z43" s="373"/>
      <c r="AA43" s="374"/>
    </row>
    <row r="44" spans="2:27" ht="12.75" customHeight="1">
      <c r="B44" s="526" t="s">
        <v>27</v>
      </c>
      <c r="C44" s="583"/>
      <c r="D44" s="53" t="s">
        <v>224</v>
      </c>
      <c r="E44" s="53" t="s">
        <v>225</v>
      </c>
      <c r="F44" s="9" t="s">
        <v>21</v>
      </c>
      <c r="G44" s="53"/>
      <c r="H44" s="53" t="s">
        <v>172</v>
      </c>
      <c r="I44" s="53"/>
      <c r="J44" s="53">
        <v>4</v>
      </c>
      <c r="K44" s="10">
        <f>AA44</f>
        <v>112</v>
      </c>
      <c r="L44" s="670" t="s">
        <v>110</v>
      </c>
      <c r="M44" s="671"/>
      <c r="O44" s="60">
        <v>0</v>
      </c>
      <c r="P44" s="327">
        <f>O44*K44</f>
        <v>0</v>
      </c>
      <c r="R44" s="322">
        <v>10</v>
      </c>
      <c r="S44" s="322">
        <v>10</v>
      </c>
      <c r="T44" s="322">
        <v>5</v>
      </c>
      <c r="U44" s="322"/>
      <c r="V44" s="322">
        <v>3</v>
      </c>
      <c r="W44" s="322"/>
      <c r="X44" s="322">
        <f>SUM(R44:W44)</f>
        <v>28</v>
      </c>
      <c r="Y44" s="371">
        <f>X44*J44</f>
        <v>112</v>
      </c>
      <c r="Z44" s="371">
        <v>0</v>
      </c>
      <c r="AA44" s="371">
        <f>Y44+Z44</f>
        <v>112</v>
      </c>
    </row>
    <row r="45" spans="2:27" ht="12.75">
      <c r="B45" s="526" t="s">
        <v>640</v>
      </c>
      <c r="C45" s="583"/>
      <c r="D45" s="71" t="s">
        <v>194</v>
      </c>
      <c r="E45" s="71" t="s">
        <v>49</v>
      </c>
      <c r="F45" s="71" t="s">
        <v>20</v>
      </c>
      <c r="G45" s="71" t="s">
        <v>63</v>
      </c>
      <c r="H45" s="1"/>
      <c r="I45" s="1"/>
      <c r="J45" s="10">
        <v>4</v>
      </c>
      <c r="K45" s="10">
        <f>AA45</f>
        <v>52</v>
      </c>
      <c r="L45" s="670" t="s">
        <v>53</v>
      </c>
      <c r="M45" s="671"/>
      <c r="O45" s="60">
        <v>0</v>
      </c>
      <c r="P45" s="327">
        <f>O45*K45</f>
        <v>0</v>
      </c>
      <c r="R45" s="322">
        <v>10</v>
      </c>
      <c r="S45" s="322"/>
      <c r="T45" s="322"/>
      <c r="U45" s="322">
        <v>3</v>
      </c>
      <c r="V45" s="322"/>
      <c r="W45" s="322"/>
      <c r="X45" s="322">
        <f>SUM(R45:W45)</f>
        <v>13</v>
      </c>
      <c r="Y45" s="371">
        <f>X45*J45</f>
        <v>52</v>
      </c>
      <c r="Z45" s="371">
        <v>0</v>
      </c>
      <c r="AA45" s="371">
        <f>Y45+Z45</f>
        <v>52</v>
      </c>
    </row>
    <row r="47" spans="2:27" ht="15.75">
      <c r="B47" s="506" t="s">
        <v>657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8"/>
      <c r="R47" s="713" t="s">
        <v>1101</v>
      </c>
      <c r="S47" s="714"/>
      <c r="T47" s="714"/>
      <c r="U47" s="714"/>
      <c r="V47" s="714"/>
      <c r="W47" s="714"/>
      <c r="X47" s="715"/>
      <c r="Y47" s="663" t="s">
        <v>1122</v>
      </c>
      <c r="Z47" s="664"/>
      <c r="AA47" s="665"/>
    </row>
    <row r="48" spans="2:27" ht="12.75" customHeight="1">
      <c r="B48" s="428" t="s">
        <v>35</v>
      </c>
      <c r="C48" s="429"/>
      <c r="D48" s="434" t="s">
        <v>36</v>
      </c>
      <c r="E48" s="434" t="s">
        <v>37</v>
      </c>
      <c r="F48" s="434" t="s">
        <v>38</v>
      </c>
      <c r="G48" s="434" t="s">
        <v>39</v>
      </c>
      <c r="H48" s="499" t="s">
        <v>1104</v>
      </c>
      <c r="I48" s="499"/>
      <c r="J48" s="426" t="s">
        <v>40</v>
      </c>
      <c r="K48" s="472" t="s">
        <v>45</v>
      </c>
      <c r="L48" s="441" t="s">
        <v>41</v>
      </c>
      <c r="M48" s="442"/>
      <c r="R48" s="460" t="s">
        <v>119</v>
      </c>
      <c r="S48" s="460" t="s">
        <v>37</v>
      </c>
      <c r="T48" s="460" t="s">
        <v>38</v>
      </c>
      <c r="U48" s="626" t="s">
        <v>120</v>
      </c>
      <c r="V48" s="460" t="s">
        <v>1102</v>
      </c>
      <c r="W48" s="460" t="s">
        <v>1103</v>
      </c>
      <c r="X48" s="460" t="s">
        <v>121</v>
      </c>
      <c r="Y48" s="419" t="s">
        <v>1123</v>
      </c>
      <c r="Z48" s="419" t="s">
        <v>1124</v>
      </c>
      <c r="AA48" s="419" t="s">
        <v>1125</v>
      </c>
    </row>
    <row r="49" spans="2:27" ht="12.75">
      <c r="B49" s="430"/>
      <c r="C49" s="431"/>
      <c r="D49" s="435"/>
      <c r="E49" s="435"/>
      <c r="F49" s="435"/>
      <c r="G49" s="435"/>
      <c r="H49" s="280" t="s">
        <v>1102</v>
      </c>
      <c r="I49" s="279" t="s">
        <v>1103</v>
      </c>
      <c r="J49" s="427"/>
      <c r="K49" s="473"/>
      <c r="L49" s="443"/>
      <c r="M49" s="444"/>
      <c r="R49" s="461"/>
      <c r="S49" s="461"/>
      <c r="T49" s="461"/>
      <c r="U49" s="627"/>
      <c r="V49" s="461"/>
      <c r="W49" s="461"/>
      <c r="X49" s="461"/>
      <c r="Y49" s="420"/>
      <c r="Z49" s="420"/>
      <c r="AA49" s="420"/>
    </row>
    <row r="50" spans="2:27" ht="12.75">
      <c r="B50" s="597" t="s">
        <v>127</v>
      </c>
      <c r="C50" s="598"/>
      <c r="D50" s="54" t="s">
        <v>128</v>
      </c>
      <c r="E50" s="54"/>
      <c r="F50" s="54"/>
      <c r="G50" s="54"/>
      <c r="H50" s="54"/>
      <c r="I50" s="54"/>
      <c r="J50" s="56">
        <v>1</v>
      </c>
      <c r="K50" s="10">
        <f>AA50</f>
        <v>20</v>
      </c>
      <c r="L50" s="423">
        <v>1</v>
      </c>
      <c r="M50" s="424"/>
      <c r="O50" s="60">
        <v>0</v>
      </c>
      <c r="P50" s="327">
        <f aca="true" t="shared" si="5" ref="P50:P58">O50*K50</f>
        <v>0</v>
      </c>
      <c r="R50" s="330">
        <v>20</v>
      </c>
      <c r="S50" s="313"/>
      <c r="T50" s="313"/>
      <c r="U50" s="313"/>
      <c r="V50" s="313"/>
      <c r="W50" s="313"/>
      <c r="X50" s="322">
        <f>SUM(R50:W50)</f>
        <v>20</v>
      </c>
      <c r="Y50" s="371">
        <f>X50*J50</f>
        <v>20</v>
      </c>
      <c r="Z50" s="371">
        <v>0</v>
      </c>
      <c r="AA50" s="371">
        <f>Y50+Z50</f>
        <v>20</v>
      </c>
    </row>
    <row r="51" spans="2:27" ht="12.75">
      <c r="B51" s="15" t="s">
        <v>129</v>
      </c>
      <c r="C51" s="95"/>
      <c r="D51" s="16"/>
      <c r="E51" s="16"/>
      <c r="F51" s="16"/>
      <c r="G51" s="16"/>
      <c r="H51" s="16"/>
      <c r="I51" s="16"/>
      <c r="J51" s="17"/>
      <c r="K51" s="47"/>
      <c r="L51" s="47"/>
      <c r="M51" s="18"/>
      <c r="R51" s="44"/>
      <c r="S51" s="45"/>
      <c r="T51" s="45"/>
      <c r="U51" s="45"/>
      <c r="V51" s="45"/>
      <c r="W51" s="45"/>
      <c r="X51" s="46"/>
      <c r="Y51" s="378"/>
      <c r="Z51" s="373"/>
      <c r="AA51" s="374"/>
    </row>
    <row r="52" spans="2:27" ht="12.75" customHeight="1">
      <c r="B52" s="526" t="s">
        <v>27</v>
      </c>
      <c r="C52" s="583"/>
      <c r="D52" s="53" t="s">
        <v>224</v>
      </c>
      <c r="E52" s="53" t="s">
        <v>225</v>
      </c>
      <c r="F52" s="9" t="s">
        <v>21</v>
      </c>
      <c r="G52" s="53"/>
      <c r="H52" s="53" t="s">
        <v>172</v>
      </c>
      <c r="I52" s="53"/>
      <c r="J52" s="53">
        <v>4</v>
      </c>
      <c r="K52" s="10">
        <f aca="true" t="shared" si="6" ref="K52:K58">AA52</f>
        <v>112</v>
      </c>
      <c r="L52" s="675" t="s">
        <v>59</v>
      </c>
      <c r="M52" s="647"/>
      <c r="O52" s="60">
        <v>0</v>
      </c>
      <c r="P52" s="327">
        <f t="shared" si="5"/>
        <v>0</v>
      </c>
      <c r="R52" s="322">
        <v>10</v>
      </c>
      <c r="S52" s="322">
        <v>10</v>
      </c>
      <c r="T52" s="322">
        <v>5</v>
      </c>
      <c r="U52" s="322"/>
      <c r="V52" s="322">
        <v>3</v>
      </c>
      <c r="W52" s="322"/>
      <c r="X52" s="322">
        <f aca="true" t="shared" si="7" ref="X52:X58">SUM(R52:W52)</f>
        <v>28</v>
      </c>
      <c r="Y52" s="371">
        <f aca="true" t="shared" si="8" ref="Y52:Y58">X52*J52</f>
        <v>112</v>
      </c>
      <c r="Z52" s="371">
        <v>0</v>
      </c>
      <c r="AA52" s="371">
        <f aca="true" t="shared" si="9" ref="AA52:AA58">Y52+Z52</f>
        <v>112</v>
      </c>
    </row>
    <row r="53" spans="2:27" ht="24" customHeight="1">
      <c r="B53" s="109" t="s">
        <v>658</v>
      </c>
      <c r="C53" s="78" t="s">
        <v>659</v>
      </c>
      <c r="D53" s="53" t="s">
        <v>224</v>
      </c>
      <c r="E53" s="53" t="s">
        <v>225</v>
      </c>
      <c r="F53" s="9" t="s">
        <v>21</v>
      </c>
      <c r="G53" s="53"/>
      <c r="H53" s="53" t="s">
        <v>172</v>
      </c>
      <c r="I53" s="53"/>
      <c r="J53" s="53">
        <v>4</v>
      </c>
      <c r="K53" s="10">
        <f t="shared" si="6"/>
        <v>112</v>
      </c>
      <c r="L53" s="676"/>
      <c r="M53" s="649"/>
      <c r="O53" s="60">
        <v>0</v>
      </c>
      <c r="P53" s="327">
        <f t="shared" si="5"/>
        <v>0</v>
      </c>
      <c r="R53" s="322">
        <v>10</v>
      </c>
      <c r="S53" s="322">
        <v>10</v>
      </c>
      <c r="T53" s="322">
        <v>5</v>
      </c>
      <c r="U53" s="322"/>
      <c r="V53" s="322">
        <v>3</v>
      </c>
      <c r="W53" s="322"/>
      <c r="X53" s="322">
        <f t="shared" si="7"/>
        <v>28</v>
      </c>
      <c r="Y53" s="371">
        <f t="shared" si="8"/>
        <v>112</v>
      </c>
      <c r="Z53" s="371">
        <v>0</v>
      </c>
      <c r="AA53" s="371">
        <f t="shared" si="9"/>
        <v>112</v>
      </c>
    </row>
    <row r="54" spans="2:27" ht="12.75">
      <c r="B54" s="526" t="s">
        <v>640</v>
      </c>
      <c r="C54" s="583"/>
      <c r="D54" s="71" t="s">
        <v>194</v>
      </c>
      <c r="E54" s="71" t="s">
        <v>49</v>
      </c>
      <c r="F54" s="71" t="s">
        <v>20</v>
      </c>
      <c r="G54" s="71" t="s">
        <v>63</v>
      </c>
      <c r="H54" s="1"/>
      <c r="I54" s="1"/>
      <c r="J54" s="10">
        <v>4</v>
      </c>
      <c r="K54" s="10">
        <f t="shared" si="6"/>
        <v>52</v>
      </c>
      <c r="L54" s="670" t="s">
        <v>110</v>
      </c>
      <c r="M54" s="671"/>
      <c r="O54" s="60">
        <v>0</v>
      </c>
      <c r="P54" s="327">
        <f t="shared" si="5"/>
        <v>0</v>
      </c>
      <c r="R54" s="322">
        <v>10</v>
      </c>
      <c r="S54" s="322"/>
      <c r="T54" s="322"/>
      <c r="U54" s="322">
        <v>3</v>
      </c>
      <c r="V54" s="322"/>
      <c r="W54" s="322"/>
      <c r="X54" s="322">
        <f t="shared" si="7"/>
        <v>13</v>
      </c>
      <c r="Y54" s="371">
        <f t="shared" si="8"/>
        <v>52</v>
      </c>
      <c r="Z54" s="371">
        <v>0</v>
      </c>
      <c r="AA54" s="371">
        <f t="shared" si="9"/>
        <v>52</v>
      </c>
    </row>
    <row r="55" spans="2:27" ht="12.75">
      <c r="B55" s="599" t="s">
        <v>484</v>
      </c>
      <c r="C55" s="600"/>
      <c r="D55" s="71" t="s">
        <v>44</v>
      </c>
      <c r="E55" s="71" t="s">
        <v>49</v>
      </c>
      <c r="F55" s="71" t="s">
        <v>20</v>
      </c>
      <c r="G55" s="71" t="s">
        <v>63</v>
      </c>
      <c r="H55" s="1"/>
      <c r="I55" s="1"/>
      <c r="J55" s="10">
        <v>4</v>
      </c>
      <c r="K55" s="10">
        <f t="shared" si="6"/>
        <v>32</v>
      </c>
      <c r="L55" s="449" t="s">
        <v>53</v>
      </c>
      <c r="M55" s="450"/>
      <c r="O55" s="60">
        <v>0</v>
      </c>
      <c r="P55" s="327">
        <f t="shared" si="5"/>
        <v>0</v>
      </c>
      <c r="R55" s="322">
        <v>5</v>
      </c>
      <c r="S55" s="322"/>
      <c r="T55" s="322"/>
      <c r="U55" s="322">
        <v>3</v>
      </c>
      <c r="V55" s="322"/>
      <c r="W55" s="322"/>
      <c r="X55" s="322">
        <f t="shared" si="7"/>
        <v>8</v>
      </c>
      <c r="Y55" s="371">
        <f t="shared" si="8"/>
        <v>32</v>
      </c>
      <c r="Z55" s="371">
        <v>0</v>
      </c>
      <c r="AA55" s="371">
        <f t="shared" si="9"/>
        <v>32</v>
      </c>
    </row>
    <row r="56" spans="2:27" ht="12.75">
      <c r="B56" s="613"/>
      <c r="C56" s="667"/>
      <c r="D56" s="71" t="s">
        <v>953</v>
      </c>
      <c r="E56" s="71" t="s">
        <v>49</v>
      </c>
      <c r="F56" s="71" t="s">
        <v>20</v>
      </c>
      <c r="G56" s="71" t="s">
        <v>63</v>
      </c>
      <c r="H56" s="1"/>
      <c r="I56" s="1"/>
      <c r="J56" s="10">
        <v>4</v>
      </c>
      <c r="K56" s="10">
        <f t="shared" si="6"/>
        <v>32</v>
      </c>
      <c r="L56" s="451"/>
      <c r="M56" s="452"/>
      <c r="O56" s="60">
        <v>0</v>
      </c>
      <c r="P56" s="327">
        <f t="shared" si="5"/>
        <v>0</v>
      </c>
      <c r="R56" s="322">
        <v>5</v>
      </c>
      <c r="S56" s="322"/>
      <c r="T56" s="322"/>
      <c r="U56" s="322">
        <v>3</v>
      </c>
      <c r="V56" s="322"/>
      <c r="W56" s="322"/>
      <c r="X56" s="322">
        <f t="shared" si="7"/>
        <v>8</v>
      </c>
      <c r="Y56" s="371">
        <f t="shared" si="8"/>
        <v>32</v>
      </c>
      <c r="Z56" s="371">
        <v>0</v>
      </c>
      <c r="AA56" s="371">
        <f t="shared" si="9"/>
        <v>32</v>
      </c>
    </row>
    <row r="57" spans="2:27" ht="12.75">
      <c r="B57" s="599" t="s">
        <v>115</v>
      </c>
      <c r="C57" s="600"/>
      <c r="D57" s="71" t="s">
        <v>44</v>
      </c>
      <c r="E57" s="71" t="s">
        <v>49</v>
      </c>
      <c r="F57" s="71" t="s">
        <v>20</v>
      </c>
      <c r="G57" s="71" t="s">
        <v>173</v>
      </c>
      <c r="H57" s="296"/>
      <c r="I57" s="1"/>
      <c r="J57" s="10">
        <v>4</v>
      </c>
      <c r="K57" s="10">
        <f t="shared" si="6"/>
        <v>32</v>
      </c>
      <c r="L57" s="449" t="s">
        <v>42</v>
      </c>
      <c r="M57" s="450"/>
      <c r="O57" s="60">
        <v>0</v>
      </c>
      <c r="P57" s="327">
        <f t="shared" si="5"/>
        <v>0</v>
      </c>
      <c r="R57" s="322">
        <v>5</v>
      </c>
      <c r="S57" s="322"/>
      <c r="T57" s="322"/>
      <c r="U57" s="322">
        <v>3</v>
      </c>
      <c r="V57" s="322"/>
      <c r="W57" s="322"/>
      <c r="X57" s="322">
        <f t="shared" si="7"/>
        <v>8</v>
      </c>
      <c r="Y57" s="371">
        <f t="shared" si="8"/>
        <v>32</v>
      </c>
      <c r="Z57" s="371">
        <v>0</v>
      </c>
      <c r="AA57" s="371">
        <f t="shared" si="9"/>
        <v>32</v>
      </c>
    </row>
    <row r="58" spans="2:27" ht="12.75">
      <c r="B58" s="613"/>
      <c r="C58" s="667"/>
      <c r="D58" s="71" t="s">
        <v>268</v>
      </c>
      <c r="E58" s="71" t="s">
        <v>49</v>
      </c>
      <c r="F58" s="71" t="s">
        <v>20</v>
      </c>
      <c r="G58" s="71" t="s">
        <v>173</v>
      </c>
      <c r="H58" s="296"/>
      <c r="I58" s="1"/>
      <c r="J58" s="10">
        <v>4</v>
      </c>
      <c r="K58" s="10">
        <f t="shared" si="6"/>
        <v>20</v>
      </c>
      <c r="L58" s="451"/>
      <c r="M58" s="452"/>
      <c r="O58" s="60">
        <v>0</v>
      </c>
      <c r="P58" s="327">
        <f t="shared" si="5"/>
        <v>0</v>
      </c>
      <c r="R58" s="322">
        <v>5</v>
      </c>
      <c r="S58" s="322"/>
      <c r="T58" s="322"/>
      <c r="U58" s="322"/>
      <c r="V58" s="322"/>
      <c r="W58" s="322"/>
      <c r="X58" s="322">
        <f t="shared" si="7"/>
        <v>5</v>
      </c>
      <c r="Y58" s="371">
        <f t="shared" si="8"/>
        <v>20</v>
      </c>
      <c r="Z58" s="371">
        <v>0</v>
      </c>
      <c r="AA58" s="371">
        <f t="shared" si="9"/>
        <v>20</v>
      </c>
    </row>
    <row r="60" spans="2:27" ht="15.75">
      <c r="B60" s="506" t="s">
        <v>660</v>
      </c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8"/>
      <c r="R60" s="713" t="s">
        <v>1101</v>
      </c>
      <c r="S60" s="714"/>
      <c r="T60" s="714"/>
      <c r="U60" s="714"/>
      <c r="V60" s="714"/>
      <c r="W60" s="714"/>
      <c r="X60" s="715"/>
      <c r="Y60" s="663" t="s">
        <v>1122</v>
      </c>
      <c r="Z60" s="664"/>
      <c r="AA60" s="665"/>
    </row>
    <row r="61" spans="2:27" ht="12.75" customHeight="1">
      <c r="B61" s="428" t="s">
        <v>35</v>
      </c>
      <c r="C61" s="429"/>
      <c r="D61" s="434" t="s">
        <v>36</v>
      </c>
      <c r="E61" s="434" t="s">
        <v>37</v>
      </c>
      <c r="F61" s="434" t="s">
        <v>38</v>
      </c>
      <c r="G61" s="434" t="s">
        <v>39</v>
      </c>
      <c r="H61" s="499" t="s">
        <v>1104</v>
      </c>
      <c r="I61" s="499"/>
      <c r="J61" s="426" t="s">
        <v>40</v>
      </c>
      <c r="K61" s="472" t="s">
        <v>45</v>
      </c>
      <c r="L61" s="441" t="s">
        <v>41</v>
      </c>
      <c r="M61" s="442"/>
      <c r="R61" s="460" t="s">
        <v>119</v>
      </c>
      <c r="S61" s="460" t="s">
        <v>37</v>
      </c>
      <c r="T61" s="460" t="s">
        <v>38</v>
      </c>
      <c r="U61" s="626" t="s">
        <v>120</v>
      </c>
      <c r="V61" s="460" t="s">
        <v>1102</v>
      </c>
      <c r="W61" s="460" t="s">
        <v>1103</v>
      </c>
      <c r="X61" s="460" t="s">
        <v>121</v>
      </c>
      <c r="Y61" s="419" t="s">
        <v>1123</v>
      </c>
      <c r="Z61" s="419" t="s">
        <v>1124</v>
      </c>
      <c r="AA61" s="419" t="s">
        <v>1125</v>
      </c>
    </row>
    <row r="62" spans="2:27" ht="12.75">
      <c r="B62" s="430"/>
      <c r="C62" s="431"/>
      <c r="D62" s="435"/>
      <c r="E62" s="435"/>
      <c r="F62" s="435"/>
      <c r="G62" s="435"/>
      <c r="H62" s="280" t="s">
        <v>1102</v>
      </c>
      <c r="I62" s="279" t="s">
        <v>1103</v>
      </c>
      <c r="J62" s="427"/>
      <c r="K62" s="473"/>
      <c r="L62" s="443"/>
      <c r="M62" s="444"/>
      <c r="R62" s="461"/>
      <c r="S62" s="461"/>
      <c r="T62" s="461"/>
      <c r="U62" s="627"/>
      <c r="V62" s="461"/>
      <c r="W62" s="461"/>
      <c r="X62" s="461"/>
      <c r="Y62" s="420"/>
      <c r="Z62" s="420"/>
      <c r="AA62" s="420"/>
    </row>
    <row r="63" spans="2:27" ht="12.75">
      <c r="B63" s="597" t="s">
        <v>127</v>
      </c>
      <c r="C63" s="598"/>
      <c r="D63" s="54" t="s">
        <v>128</v>
      </c>
      <c r="E63" s="54"/>
      <c r="F63" s="54"/>
      <c r="G63" s="54"/>
      <c r="H63" s="54"/>
      <c r="I63" s="54"/>
      <c r="J63" s="56">
        <v>1</v>
      </c>
      <c r="K63" s="10">
        <f>AA63</f>
        <v>20</v>
      </c>
      <c r="L63" s="423">
        <v>1</v>
      </c>
      <c r="M63" s="424"/>
      <c r="O63" s="60">
        <v>0</v>
      </c>
      <c r="P63" s="327">
        <f aca="true" t="shared" si="10" ref="P63:P68">O63*K63</f>
        <v>0</v>
      </c>
      <c r="R63" s="330">
        <v>20</v>
      </c>
      <c r="S63" s="313"/>
      <c r="T63" s="313"/>
      <c r="U63" s="313"/>
      <c r="V63" s="313"/>
      <c r="W63" s="313"/>
      <c r="X63" s="322">
        <f>SUM(R63:W63)</f>
        <v>20</v>
      </c>
      <c r="Y63" s="371">
        <f>X63*J63</f>
        <v>20</v>
      </c>
      <c r="Z63" s="371">
        <v>0</v>
      </c>
      <c r="AA63" s="371">
        <f>Y63+Z63</f>
        <v>20</v>
      </c>
    </row>
    <row r="64" spans="2:27" ht="12.75">
      <c r="B64" s="15" t="s">
        <v>129</v>
      </c>
      <c r="C64" s="95"/>
      <c r="D64" s="16"/>
      <c r="E64" s="16"/>
      <c r="F64" s="16"/>
      <c r="G64" s="16"/>
      <c r="H64" s="16"/>
      <c r="I64" s="16"/>
      <c r="J64" s="17"/>
      <c r="K64" s="47"/>
      <c r="L64" s="47"/>
      <c r="M64" s="18"/>
      <c r="R64" s="44"/>
      <c r="S64" s="45"/>
      <c r="T64" s="45"/>
      <c r="U64" s="45"/>
      <c r="V64" s="45"/>
      <c r="W64" s="45"/>
      <c r="X64" s="46"/>
      <c r="Y64" s="378"/>
      <c r="Z64" s="373"/>
      <c r="AA64" s="374"/>
    </row>
    <row r="65" spans="2:27" ht="12.75" customHeight="1">
      <c r="B65" s="526" t="s">
        <v>27</v>
      </c>
      <c r="C65" s="583"/>
      <c r="D65" s="53" t="s">
        <v>224</v>
      </c>
      <c r="E65" s="53" t="s">
        <v>225</v>
      </c>
      <c r="F65" s="9" t="s">
        <v>21</v>
      </c>
      <c r="G65" s="53"/>
      <c r="H65" s="53" t="s">
        <v>172</v>
      </c>
      <c r="I65" s="53"/>
      <c r="J65" s="53">
        <v>4</v>
      </c>
      <c r="K65" s="10">
        <f>AA65</f>
        <v>112</v>
      </c>
      <c r="L65" s="675" t="s">
        <v>110</v>
      </c>
      <c r="M65" s="647"/>
      <c r="O65" s="60">
        <v>0</v>
      </c>
      <c r="P65" s="327">
        <f t="shared" si="10"/>
        <v>0</v>
      </c>
      <c r="R65" s="322">
        <v>10</v>
      </c>
      <c r="S65" s="322">
        <v>10</v>
      </c>
      <c r="T65" s="322">
        <v>5</v>
      </c>
      <c r="U65" s="322"/>
      <c r="V65" s="322">
        <v>3</v>
      </c>
      <c r="W65" s="322"/>
      <c r="X65" s="322">
        <f>SUM(R65:W65)</f>
        <v>28</v>
      </c>
      <c r="Y65" s="371">
        <f>X65*J65</f>
        <v>112</v>
      </c>
      <c r="Z65" s="371">
        <v>0</v>
      </c>
      <c r="AA65" s="371">
        <f>Y65+Z65</f>
        <v>112</v>
      </c>
    </row>
    <row r="66" spans="2:27" ht="12.75">
      <c r="B66" s="526" t="s">
        <v>640</v>
      </c>
      <c r="C66" s="583"/>
      <c r="D66" s="71" t="s">
        <v>194</v>
      </c>
      <c r="E66" s="71" t="s">
        <v>49</v>
      </c>
      <c r="F66" s="71" t="s">
        <v>20</v>
      </c>
      <c r="G66" s="71" t="s">
        <v>63</v>
      </c>
      <c r="H66" s="1"/>
      <c r="I66" s="1"/>
      <c r="J66" s="10">
        <v>4</v>
      </c>
      <c r="K66" s="10">
        <f>AA66</f>
        <v>52</v>
      </c>
      <c r="L66" s="670" t="s">
        <v>85</v>
      </c>
      <c r="M66" s="671"/>
      <c r="O66" s="60">
        <v>0</v>
      </c>
      <c r="P66" s="327">
        <f t="shared" si="10"/>
        <v>0</v>
      </c>
      <c r="R66" s="322">
        <v>10</v>
      </c>
      <c r="S66" s="322"/>
      <c r="T66" s="322"/>
      <c r="U66" s="322">
        <v>3</v>
      </c>
      <c r="V66" s="322"/>
      <c r="W66" s="322"/>
      <c r="X66" s="322">
        <f>SUM(R66:W66)</f>
        <v>13</v>
      </c>
      <c r="Y66" s="371">
        <f>X66*J66</f>
        <v>52</v>
      </c>
      <c r="Z66" s="371">
        <v>0</v>
      </c>
      <c r="AA66" s="371">
        <f>Y66+Z66</f>
        <v>52</v>
      </c>
    </row>
    <row r="67" spans="2:27" ht="12.75">
      <c r="B67" s="599" t="s">
        <v>484</v>
      </c>
      <c r="C67" s="600"/>
      <c r="D67" s="71" t="s">
        <v>44</v>
      </c>
      <c r="E67" s="71" t="s">
        <v>49</v>
      </c>
      <c r="F67" s="71" t="s">
        <v>20</v>
      </c>
      <c r="G67" s="71" t="s">
        <v>63</v>
      </c>
      <c r="H67" s="1"/>
      <c r="I67" s="1"/>
      <c r="J67" s="53">
        <v>4</v>
      </c>
      <c r="K67" s="10">
        <f>AA67</f>
        <v>32</v>
      </c>
      <c r="L67" s="449" t="s">
        <v>93</v>
      </c>
      <c r="M67" s="450"/>
      <c r="O67" s="60">
        <v>0</v>
      </c>
      <c r="P67" s="327">
        <f t="shared" si="10"/>
        <v>0</v>
      </c>
      <c r="R67" s="322">
        <v>5</v>
      </c>
      <c r="S67" s="322"/>
      <c r="T67" s="322"/>
      <c r="U67" s="322">
        <v>3</v>
      </c>
      <c r="V67" s="322"/>
      <c r="W67" s="322"/>
      <c r="X67" s="322">
        <f>SUM(R67:W67)</f>
        <v>8</v>
      </c>
      <c r="Y67" s="371">
        <f>X67*J67</f>
        <v>32</v>
      </c>
      <c r="Z67" s="371">
        <v>0</v>
      </c>
      <c r="AA67" s="371">
        <f>Y67+Z67</f>
        <v>32</v>
      </c>
    </row>
    <row r="68" spans="2:27" ht="12.75">
      <c r="B68" s="613"/>
      <c r="C68" s="667"/>
      <c r="D68" s="71" t="s">
        <v>953</v>
      </c>
      <c r="E68" s="71" t="s">
        <v>49</v>
      </c>
      <c r="F68" s="71" t="s">
        <v>20</v>
      </c>
      <c r="G68" s="71" t="s">
        <v>63</v>
      </c>
      <c r="H68" s="1"/>
      <c r="I68" s="1"/>
      <c r="J68" s="10">
        <v>4</v>
      </c>
      <c r="K68" s="10">
        <f>AA68</f>
        <v>32</v>
      </c>
      <c r="L68" s="451"/>
      <c r="M68" s="452"/>
      <c r="O68" s="60">
        <v>0</v>
      </c>
      <c r="P68" s="327">
        <f t="shared" si="10"/>
        <v>0</v>
      </c>
      <c r="R68" s="322">
        <v>5</v>
      </c>
      <c r="S68" s="322"/>
      <c r="T68" s="322"/>
      <c r="U68" s="322">
        <v>3</v>
      </c>
      <c r="V68" s="322"/>
      <c r="W68" s="322"/>
      <c r="X68" s="322">
        <f>SUM(R68:W68)</f>
        <v>8</v>
      </c>
      <c r="Y68" s="371">
        <f>X68*J68</f>
        <v>32</v>
      </c>
      <c r="Z68" s="371">
        <v>0</v>
      </c>
      <c r="AA68" s="371">
        <f>Y68+Z68</f>
        <v>32</v>
      </c>
    </row>
    <row r="70" spans="2:27" ht="15.75">
      <c r="B70" s="506" t="s">
        <v>661</v>
      </c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8"/>
      <c r="R70" s="713" t="s">
        <v>1101</v>
      </c>
      <c r="S70" s="714"/>
      <c r="T70" s="714"/>
      <c r="U70" s="714"/>
      <c r="V70" s="714"/>
      <c r="W70" s="714"/>
      <c r="X70" s="715"/>
      <c r="Y70" s="663" t="s">
        <v>1122</v>
      </c>
      <c r="Z70" s="664"/>
      <c r="AA70" s="665"/>
    </row>
    <row r="71" spans="2:27" ht="12.75" customHeight="1">
      <c r="B71" s="428" t="s">
        <v>35</v>
      </c>
      <c r="C71" s="429"/>
      <c r="D71" s="434" t="s">
        <v>36</v>
      </c>
      <c r="E71" s="434" t="s">
        <v>37</v>
      </c>
      <c r="F71" s="434" t="s">
        <v>38</v>
      </c>
      <c r="G71" s="434" t="s">
        <v>39</v>
      </c>
      <c r="H71" s="499" t="s">
        <v>1104</v>
      </c>
      <c r="I71" s="499"/>
      <c r="J71" s="426" t="s">
        <v>40</v>
      </c>
      <c r="K71" s="472" t="s">
        <v>45</v>
      </c>
      <c r="L71" s="441" t="s">
        <v>41</v>
      </c>
      <c r="M71" s="442"/>
      <c r="R71" s="460" t="s">
        <v>119</v>
      </c>
      <c r="S71" s="460" t="s">
        <v>37</v>
      </c>
      <c r="T71" s="460" t="s">
        <v>38</v>
      </c>
      <c r="U71" s="626" t="s">
        <v>120</v>
      </c>
      <c r="V71" s="460" t="s">
        <v>1102</v>
      </c>
      <c r="W71" s="460" t="s">
        <v>1103</v>
      </c>
      <c r="X71" s="460" t="s">
        <v>121</v>
      </c>
      <c r="Y71" s="419" t="s">
        <v>1123</v>
      </c>
      <c r="Z71" s="419" t="s">
        <v>1124</v>
      </c>
      <c r="AA71" s="419" t="s">
        <v>1125</v>
      </c>
    </row>
    <row r="72" spans="2:27" ht="12.75">
      <c r="B72" s="430"/>
      <c r="C72" s="431"/>
      <c r="D72" s="435"/>
      <c r="E72" s="435"/>
      <c r="F72" s="435"/>
      <c r="G72" s="435"/>
      <c r="H72" s="280" t="s">
        <v>1102</v>
      </c>
      <c r="I72" s="279" t="s">
        <v>1103</v>
      </c>
      <c r="J72" s="427"/>
      <c r="K72" s="473"/>
      <c r="L72" s="443"/>
      <c r="M72" s="444"/>
      <c r="R72" s="461"/>
      <c r="S72" s="461"/>
      <c r="T72" s="461"/>
      <c r="U72" s="627"/>
      <c r="V72" s="461"/>
      <c r="W72" s="461"/>
      <c r="X72" s="461"/>
      <c r="Y72" s="420"/>
      <c r="Z72" s="420"/>
      <c r="AA72" s="420"/>
    </row>
    <row r="73" spans="2:27" ht="12.75">
      <c r="B73" s="597" t="s">
        <v>127</v>
      </c>
      <c r="C73" s="598"/>
      <c r="D73" s="54" t="s">
        <v>128</v>
      </c>
      <c r="E73" s="54"/>
      <c r="F73" s="54"/>
      <c r="G73" s="54"/>
      <c r="H73" s="54"/>
      <c r="I73" s="54"/>
      <c r="J73" s="56">
        <v>1</v>
      </c>
      <c r="K73" s="10">
        <f>AA73</f>
        <v>20</v>
      </c>
      <c r="L73" s="423">
        <v>1</v>
      </c>
      <c r="M73" s="424"/>
      <c r="O73" s="60">
        <v>0</v>
      </c>
      <c r="P73" s="327">
        <f>O73*K73</f>
        <v>0</v>
      </c>
      <c r="R73" s="330">
        <v>20</v>
      </c>
      <c r="S73" s="313"/>
      <c r="T73" s="313"/>
      <c r="U73" s="313"/>
      <c r="V73" s="313"/>
      <c r="W73" s="313"/>
      <c r="X73" s="322">
        <f>SUM(R73:W73)</f>
        <v>20</v>
      </c>
      <c r="Y73" s="371">
        <f>X73*J73</f>
        <v>20</v>
      </c>
      <c r="Z73" s="371">
        <v>0</v>
      </c>
      <c r="AA73" s="371">
        <f>Y73+Z73</f>
        <v>20</v>
      </c>
    </row>
    <row r="74" spans="2:27" ht="12.75">
      <c r="B74" s="15" t="s">
        <v>129</v>
      </c>
      <c r="C74" s="95"/>
      <c r="D74" s="16"/>
      <c r="E74" s="16"/>
      <c r="F74" s="16"/>
      <c r="G74" s="16"/>
      <c r="H74" s="16"/>
      <c r="I74" s="16"/>
      <c r="J74" s="17"/>
      <c r="K74" s="47"/>
      <c r="L74" s="47"/>
      <c r="M74" s="18"/>
      <c r="R74" s="44"/>
      <c r="S74" s="45"/>
      <c r="T74" s="45"/>
      <c r="U74" s="45"/>
      <c r="V74" s="45"/>
      <c r="W74" s="45"/>
      <c r="X74" s="46"/>
      <c r="Y74" s="378"/>
      <c r="Z74" s="373"/>
      <c r="AA74" s="374"/>
    </row>
    <row r="75" spans="2:27" ht="12.75" customHeight="1">
      <c r="B75" s="526" t="s">
        <v>27</v>
      </c>
      <c r="C75" s="583"/>
      <c r="D75" s="53" t="s">
        <v>224</v>
      </c>
      <c r="E75" s="53" t="s">
        <v>225</v>
      </c>
      <c r="F75" s="9" t="s">
        <v>21</v>
      </c>
      <c r="G75" s="53"/>
      <c r="H75" s="53" t="s">
        <v>172</v>
      </c>
      <c r="I75" s="53"/>
      <c r="J75" s="53">
        <v>4</v>
      </c>
      <c r="K75" s="10">
        <f aca="true" t="shared" si="11" ref="K75:K80">AA75</f>
        <v>112</v>
      </c>
      <c r="L75" s="675" t="s">
        <v>59</v>
      </c>
      <c r="M75" s="647"/>
      <c r="O75" s="60">
        <v>0</v>
      </c>
      <c r="P75" s="327">
        <f aca="true" t="shared" si="12" ref="P75:P80">O75*K75</f>
        <v>0</v>
      </c>
      <c r="R75" s="322">
        <v>10</v>
      </c>
      <c r="S75" s="322">
        <v>10</v>
      </c>
      <c r="T75" s="322">
        <v>5</v>
      </c>
      <c r="U75" s="322"/>
      <c r="V75" s="322">
        <v>3</v>
      </c>
      <c r="W75" s="322"/>
      <c r="X75" s="322">
        <f aca="true" t="shared" si="13" ref="X75:X80">SUM(R75:W75)</f>
        <v>28</v>
      </c>
      <c r="Y75" s="371">
        <f aca="true" t="shared" si="14" ref="Y75:Y80">X75*J75</f>
        <v>112</v>
      </c>
      <c r="Z75" s="371">
        <v>0</v>
      </c>
      <c r="AA75" s="371">
        <f aca="true" t="shared" si="15" ref="AA75:AA80">Y75+Z75</f>
        <v>112</v>
      </c>
    </row>
    <row r="76" spans="2:27" ht="12.75">
      <c r="B76" s="526" t="s">
        <v>640</v>
      </c>
      <c r="C76" s="583"/>
      <c r="D76" s="71" t="s">
        <v>194</v>
      </c>
      <c r="E76" s="71" t="s">
        <v>49</v>
      </c>
      <c r="F76" s="71" t="s">
        <v>20</v>
      </c>
      <c r="G76" s="71" t="s">
        <v>63</v>
      </c>
      <c r="H76" s="1"/>
      <c r="I76" s="1"/>
      <c r="J76" s="10">
        <v>4</v>
      </c>
      <c r="K76" s="10">
        <f t="shared" si="11"/>
        <v>52</v>
      </c>
      <c r="L76" s="670" t="s">
        <v>110</v>
      </c>
      <c r="M76" s="671"/>
      <c r="O76" s="60">
        <v>0</v>
      </c>
      <c r="P76" s="327">
        <f t="shared" si="12"/>
        <v>0</v>
      </c>
      <c r="R76" s="322">
        <v>10</v>
      </c>
      <c r="S76" s="322"/>
      <c r="T76" s="322"/>
      <c r="U76" s="322">
        <v>3</v>
      </c>
      <c r="V76" s="322"/>
      <c r="W76" s="322"/>
      <c r="X76" s="322">
        <f t="shared" si="13"/>
        <v>13</v>
      </c>
      <c r="Y76" s="371">
        <f t="shared" si="14"/>
        <v>52</v>
      </c>
      <c r="Z76" s="371">
        <v>0</v>
      </c>
      <c r="AA76" s="371">
        <f t="shared" si="15"/>
        <v>52</v>
      </c>
    </row>
    <row r="77" spans="2:27" ht="12.75">
      <c r="B77" s="599" t="s">
        <v>484</v>
      </c>
      <c r="C77" s="600"/>
      <c r="D77" s="71" t="s">
        <v>44</v>
      </c>
      <c r="E77" s="71" t="s">
        <v>49</v>
      </c>
      <c r="F77" s="71" t="s">
        <v>20</v>
      </c>
      <c r="G77" s="71" t="s">
        <v>63</v>
      </c>
      <c r="H77" s="1"/>
      <c r="I77" s="1"/>
      <c r="J77" s="53">
        <v>4</v>
      </c>
      <c r="K77" s="10">
        <f t="shared" si="11"/>
        <v>32</v>
      </c>
      <c r="L77" s="449" t="s">
        <v>53</v>
      </c>
      <c r="M77" s="450"/>
      <c r="O77" s="60">
        <v>0</v>
      </c>
      <c r="P77" s="327">
        <f t="shared" si="12"/>
        <v>0</v>
      </c>
      <c r="R77" s="322">
        <v>5</v>
      </c>
      <c r="S77" s="322"/>
      <c r="T77" s="322"/>
      <c r="U77" s="322">
        <v>3</v>
      </c>
      <c r="V77" s="322"/>
      <c r="W77" s="322"/>
      <c r="X77" s="322">
        <f t="shared" si="13"/>
        <v>8</v>
      </c>
      <c r="Y77" s="371">
        <f t="shared" si="14"/>
        <v>32</v>
      </c>
      <c r="Z77" s="371">
        <v>0</v>
      </c>
      <c r="AA77" s="371">
        <f t="shared" si="15"/>
        <v>32</v>
      </c>
    </row>
    <row r="78" spans="2:27" ht="12.75">
      <c r="B78" s="613"/>
      <c r="C78" s="667"/>
      <c r="D78" s="71" t="s">
        <v>953</v>
      </c>
      <c r="E78" s="71" t="s">
        <v>49</v>
      </c>
      <c r="F78" s="71" t="s">
        <v>20</v>
      </c>
      <c r="G78" s="71" t="s">
        <v>63</v>
      </c>
      <c r="H78" s="1"/>
      <c r="I78" s="1"/>
      <c r="J78" s="10">
        <v>4</v>
      </c>
      <c r="K78" s="10">
        <f t="shared" si="11"/>
        <v>32</v>
      </c>
      <c r="L78" s="451"/>
      <c r="M78" s="452"/>
      <c r="O78" s="60">
        <v>0</v>
      </c>
      <c r="P78" s="327">
        <f t="shared" si="12"/>
        <v>0</v>
      </c>
      <c r="R78" s="322">
        <v>5</v>
      </c>
      <c r="S78" s="322"/>
      <c r="T78" s="322"/>
      <c r="U78" s="322">
        <v>3</v>
      </c>
      <c r="V78" s="322"/>
      <c r="W78" s="322"/>
      <c r="X78" s="322">
        <f t="shared" si="13"/>
        <v>8</v>
      </c>
      <c r="Y78" s="371">
        <f t="shared" si="14"/>
        <v>32</v>
      </c>
      <c r="Z78" s="371">
        <v>0</v>
      </c>
      <c r="AA78" s="371">
        <f t="shared" si="15"/>
        <v>32</v>
      </c>
    </row>
    <row r="79" spans="2:27" ht="12.75">
      <c r="B79" s="599" t="s">
        <v>644</v>
      </c>
      <c r="C79" s="600"/>
      <c r="D79" s="498" t="s">
        <v>23</v>
      </c>
      <c r="E79" s="498" t="s">
        <v>16</v>
      </c>
      <c r="F79" s="71" t="s">
        <v>20</v>
      </c>
      <c r="G79" s="71"/>
      <c r="H79" s="9" t="s">
        <v>124</v>
      </c>
      <c r="I79" s="9"/>
      <c r="J79" s="53">
        <v>6</v>
      </c>
      <c r="K79" s="10">
        <f t="shared" si="11"/>
        <v>90</v>
      </c>
      <c r="L79" s="449" t="s">
        <v>83</v>
      </c>
      <c r="M79" s="450"/>
      <c r="O79" s="60">
        <v>0</v>
      </c>
      <c r="P79" s="327">
        <f t="shared" si="12"/>
        <v>0</v>
      </c>
      <c r="R79" s="322">
        <v>10</v>
      </c>
      <c r="S79" s="322">
        <v>2</v>
      </c>
      <c r="T79" s="322"/>
      <c r="U79" s="322"/>
      <c r="V79" s="322">
        <v>3</v>
      </c>
      <c r="W79" s="322"/>
      <c r="X79" s="322">
        <f t="shared" si="13"/>
        <v>15</v>
      </c>
      <c r="Y79" s="371">
        <f t="shared" si="14"/>
        <v>90</v>
      </c>
      <c r="Z79" s="371">
        <v>0</v>
      </c>
      <c r="AA79" s="371">
        <f t="shared" si="15"/>
        <v>90</v>
      </c>
    </row>
    <row r="80" spans="2:27" ht="12.75">
      <c r="B80" s="613"/>
      <c r="C80" s="667"/>
      <c r="D80" s="503"/>
      <c r="E80" s="503"/>
      <c r="F80" s="71" t="s">
        <v>19</v>
      </c>
      <c r="G80" s="71"/>
      <c r="H80" s="9" t="s">
        <v>124</v>
      </c>
      <c r="I80" s="9"/>
      <c r="J80" s="10">
        <v>6</v>
      </c>
      <c r="K80" s="10">
        <f t="shared" si="11"/>
        <v>78</v>
      </c>
      <c r="L80" s="451"/>
      <c r="M80" s="452"/>
      <c r="O80" s="60">
        <v>0</v>
      </c>
      <c r="P80" s="327">
        <f t="shared" si="12"/>
        <v>0</v>
      </c>
      <c r="R80" s="322">
        <v>10</v>
      </c>
      <c r="S80" s="322">
        <v>2</v>
      </c>
      <c r="T80" s="322">
        <v>-2</v>
      </c>
      <c r="U80" s="322"/>
      <c r="V80" s="322">
        <v>3</v>
      </c>
      <c r="W80" s="322"/>
      <c r="X80" s="322">
        <f t="shared" si="13"/>
        <v>13</v>
      </c>
      <c r="Y80" s="371">
        <f t="shared" si="14"/>
        <v>78</v>
      </c>
      <c r="Z80" s="371">
        <v>0</v>
      </c>
      <c r="AA80" s="371">
        <f t="shared" si="15"/>
        <v>78</v>
      </c>
    </row>
    <row r="82" spans="2:27" ht="15.75">
      <c r="B82" s="506" t="s">
        <v>662</v>
      </c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8"/>
      <c r="R82" s="713" t="s">
        <v>1101</v>
      </c>
      <c r="S82" s="714"/>
      <c r="T82" s="714"/>
      <c r="U82" s="714"/>
      <c r="V82" s="714"/>
      <c r="W82" s="714"/>
      <c r="X82" s="715"/>
      <c r="Y82" s="663" t="s">
        <v>1122</v>
      </c>
      <c r="Z82" s="664"/>
      <c r="AA82" s="665"/>
    </row>
    <row r="83" spans="2:27" ht="12.75" customHeight="1">
      <c r="B83" s="428" t="s">
        <v>35</v>
      </c>
      <c r="C83" s="429"/>
      <c r="D83" s="434" t="s">
        <v>36</v>
      </c>
      <c r="E83" s="434" t="s">
        <v>37</v>
      </c>
      <c r="F83" s="434" t="s">
        <v>38</v>
      </c>
      <c r="G83" s="434" t="s">
        <v>39</v>
      </c>
      <c r="H83" s="499" t="s">
        <v>1104</v>
      </c>
      <c r="I83" s="499"/>
      <c r="J83" s="426" t="s">
        <v>40</v>
      </c>
      <c r="K83" s="472" t="s">
        <v>45</v>
      </c>
      <c r="L83" s="441" t="s">
        <v>41</v>
      </c>
      <c r="M83" s="442"/>
      <c r="R83" s="460" t="s">
        <v>119</v>
      </c>
      <c r="S83" s="460" t="s">
        <v>37</v>
      </c>
      <c r="T83" s="460" t="s">
        <v>38</v>
      </c>
      <c r="U83" s="626" t="s">
        <v>120</v>
      </c>
      <c r="V83" s="460" t="s">
        <v>1102</v>
      </c>
      <c r="W83" s="460" t="s">
        <v>1103</v>
      </c>
      <c r="X83" s="460" t="s">
        <v>121</v>
      </c>
      <c r="Y83" s="419" t="s">
        <v>1123</v>
      </c>
      <c r="Z83" s="419" t="s">
        <v>1124</v>
      </c>
      <c r="AA83" s="419" t="s">
        <v>1125</v>
      </c>
    </row>
    <row r="84" spans="2:27" ht="12.75">
      <c r="B84" s="430"/>
      <c r="C84" s="431"/>
      <c r="D84" s="435"/>
      <c r="E84" s="435"/>
      <c r="F84" s="435"/>
      <c r="G84" s="435"/>
      <c r="H84" s="280" t="s">
        <v>1102</v>
      </c>
      <c r="I84" s="279" t="s">
        <v>1103</v>
      </c>
      <c r="J84" s="427"/>
      <c r="K84" s="473"/>
      <c r="L84" s="443"/>
      <c r="M84" s="444"/>
      <c r="R84" s="461"/>
      <c r="S84" s="461"/>
      <c r="T84" s="461"/>
      <c r="U84" s="627"/>
      <c r="V84" s="461"/>
      <c r="W84" s="461"/>
      <c r="X84" s="461"/>
      <c r="Y84" s="420"/>
      <c r="Z84" s="420"/>
      <c r="AA84" s="420"/>
    </row>
    <row r="85" spans="2:27" ht="12.75">
      <c r="B85" s="597" t="s">
        <v>127</v>
      </c>
      <c r="C85" s="598"/>
      <c r="D85" s="54" t="s">
        <v>128</v>
      </c>
      <c r="E85" s="54"/>
      <c r="F85" s="54"/>
      <c r="G85" s="54"/>
      <c r="H85" s="54"/>
      <c r="I85" s="54"/>
      <c r="J85" s="56">
        <v>1</v>
      </c>
      <c r="K85" s="10">
        <f>AA85</f>
        <v>20</v>
      </c>
      <c r="L85" s="423">
        <v>1</v>
      </c>
      <c r="M85" s="424"/>
      <c r="O85" s="60">
        <v>0</v>
      </c>
      <c r="P85" s="327">
        <f>O85*K85</f>
        <v>0</v>
      </c>
      <c r="R85" s="330">
        <v>20</v>
      </c>
      <c r="S85" s="313"/>
      <c r="T85" s="313"/>
      <c r="U85" s="313"/>
      <c r="V85" s="313"/>
      <c r="W85" s="313"/>
      <c r="X85" s="322">
        <f>SUM(R85:W85)</f>
        <v>20</v>
      </c>
      <c r="Y85" s="371">
        <f>X85*J85</f>
        <v>20</v>
      </c>
      <c r="Z85" s="371">
        <v>0</v>
      </c>
      <c r="AA85" s="371">
        <f>Y85+Z85</f>
        <v>20</v>
      </c>
    </row>
    <row r="86" spans="2:27" ht="12.75">
      <c r="B86" s="15" t="s">
        <v>129</v>
      </c>
      <c r="C86" s="95"/>
      <c r="D86" s="16"/>
      <c r="E86" s="16"/>
      <c r="F86" s="16"/>
      <c r="G86" s="16"/>
      <c r="H86" s="16"/>
      <c r="I86" s="16"/>
      <c r="J86" s="17"/>
      <c r="K86" s="47"/>
      <c r="L86" s="47"/>
      <c r="M86" s="18"/>
      <c r="R86" s="44"/>
      <c r="S86" s="45"/>
      <c r="T86" s="45"/>
      <c r="U86" s="45"/>
      <c r="V86" s="45"/>
      <c r="W86" s="45"/>
      <c r="X86" s="46"/>
      <c r="Y86" s="378"/>
      <c r="Z86" s="373"/>
      <c r="AA86" s="374"/>
    </row>
    <row r="87" spans="2:27" ht="12.75">
      <c r="B87" s="576" t="s">
        <v>28</v>
      </c>
      <c r="C87" s="577"/>
      <c r="D87" s="71" t="s">
        <v>194</v>
      </c>
      <c r="E87" s="71" t="s">
        <v>49</v>
      </c>
      <c r="F87" s="71" t="s">
        <v>20</v>
      </c>
      <c r="G87" s="71" t="s">
        <v>173</v>
      </c>
      <c r="H87" s="1"/>
      <c r="I87" s="1"/>
      <c r="J87" s="10">
        <v>4</v>
      </c>
      <c r="K87" s="10">
        <f aca="true" t="shared" si="16" ref="K87:K93">AA87</f>
        <v>52</v>
      </c>
      <c r="L87" s="675" t="s">
        <v>42</v>
      </c>
      <c r="M87" s="647"/>
      <c r="O87" s="60">
        <v>0</v>
      </c>
      <c r="P87" s="327">
        <f aca="true" t="shared" si="17" ref="P87:P93">O87*K87</f>
        <v>0</v>
      </c>
      <c r="R87" s="322">
        <v>10</v>
      </c>
      <c r="S87" s="322"/>
      <c r="T87" s="322"/>
      <c r="U87" s="322">
        <v>3</v>
      </c>
      <c r="V87" s="322"/>
      <c r="W87" s="322"/>
      <c r="X87" s="322">
        <f aca="true" t="shared" si="18" ref="X87:X93">SUM(R87:W87)</f>
        <v>13</v>
      </c>
      <c r="Y87" s="371">
        <f aca="true" t="shared" si="19" ref="Y87:Y93">X87*J87</f>
        <v>52</v>
      </c>
      <c r="Z87" s="371">
        <v>0</v>
      </c>
      <c r="AA87" s="371">
        <f aca="true" t="shared" si="20" ref="AA87:AA93">Y87+Z87</f>
        <v>52</v>
      </c>
    </row>
    <row r="88" spans="2:27" ht="12.75" customHeight="1">
      <c r="B88" s="629"/>
      <c r="C88" s="638"/>
      <c r="D88" s="436" t="s">
        <v>137</v>
      </c>
      <c r="E88" s="53" t="s">
        <v>16</v>
      </c>
      <c r="F88" s="71" t="s">
        <v>20</v>
      </c>
      <c r="G88" s="9"/>
      <c r="H88" s="9"/>
      <c r="I88" s="9"/>
      <c r="J88" s="10">
        <v>4</v>
      </c>
      <c r="K88" s="10">
        <f t="shared" si="16"/>
        <v>48</v>
      </c>
      <c r="L88" s="683"/>
      <c r="M88" s="648"/>
      <c r="O88" s="60">
        <v>0</v>
      </c>
      <c r="P88" s="327">
        <f t="shared" si="17"/>
        <v>0</v>
      </c>
      <c r="R88" s="322">
        <v>10</v>
      </c>
      <c r="S88" s="322">
        <v>2</v>
      </c>
      <c r="T88" s="322"/>
      <c r="U88" s="322"/>
      <c r="V88" s="322"/>
      <c r="W88" s="322"/>
      <c r="X88" s="322">
        <f t="shared" si="18"/>
        <v>12</v>
      </c>
      <c r="Y88" s="371">
        <f t="shared" si="19"/>
        <v>48</v>
      </c>
      <c r="Z88" s="371">
        <v>0</v>
      </c>
      <c r="AA88" s="371">
        <f t="shared" si="20"/>
        <v>48</v>
      </c>
    </row>
    <row r="89" spans="2:27" ht="12.75">
      <c r="B89" s="578"/>
      <c r="C89" s="579"/>
      <c r="D89" s="480"/>
      <c r="E89" s="71" t="s">
        <v>49</v>
      </c>
      <c r="F89" s="71" t="s">
        <v>20</v>
      </c>
      <c r="G89" s="9"/>
      <c r="H89" s="9"/>
      <c r="I89" s="9"/>
      <c r="J89" s="10">
        <v>4</v>
      </c>
      <c r="K89" s="10">
        <f t="shared" si="16"/>
        <v>52</v>
      </c>
      <c r="L89" s="676"/>
      <c r="M89" s="649"/>
      <c r="O89" s="60">
        <v>0</v>
      </c>
      <c r="P89" s="327">
        <f t="shared" si="17"/>
        <v>0</v>
      </c>
      <c r="R89" s="322">
        <v>10</v>
      </c>
      <c r="S89" s="322"/>
      <c r="T89" s="322"/>
      <c r="U89" s="322">
        <v>3</v>
      </c>
      <c r="V89" s="322"/>
      <c r="W89" s="322"/>
      <c r="X89" s="322">
        <f t="shared" si="18"/>
        <v>13</v>
      </c>
      <c r="Y89" s="371">
        <f t="shared" si="19"/>
        <v>52</v>
      </c>
      <c r="Z89" s="371">
        <v>0</v>
      </c>
      <c r="AA89" s="371">
        <f t="shared" si="20"/>
        <v>52</v>
      </c>
    </row>
    <row r="90" spans="2:27" ht="12.75">
      <c r="B90" s="597" t="s">
        <v>29</v>
      </c>
      <c r="C90" s="598"/>
      <c r="D90" s="75" t="s">
        <v>826</v>
      </c>
      <c r="E90" s="75" t="s">
        <v>49</v>
      </c>
      <c r="F90" s="71" t="s">
        <v>19</v>
      </c>
      <c r="G90" s="94" t="s">
        <v>63</v>
      </c>
      <c r="H90" s="68"/>
      <c r="I90" s="68"/>
      <c r="J90" s="10">
        <v>4</v>
      </c>
      <c r="K90" s="10">
        <f t="shared" si="16"/>
        <v>44</v>
      </c>
      <c r="L90" s="672" t="s">
        <v>42</v>
      </c>
      <c r="M90" s="673"/>
      <c r="O90" s="60">
        <v>0</v>
      </c>
      <c r="P90" s="327">
        <f t="shared" si="17"/>
        <v>0</v>
      </c>
      <c r="R90" s="322">
        <v>10</v>
      </c>
      <c r="S90" s="322"/>
      <c r="T90" s="322">
        <v>-2</v>
      </c>
      <c r="U90" s="322">
        <v>3</v>
      </c>
      <c r="V90" s="322"/>
      <c r="W90" s="322"/>
      <c r="X90" s="322">
        <f t="shared" si="18"/>
        <v>11</v>
      </c>
      <c r="Y90" s="371">
        <f t="shared" si="19"/>
        <v>44</v>
      </c>
      <c r="Z90" s="371">
        <v>0</v>
      </c>
      <c r="AA90" s="371">
        <f t="shared" si="20"/>
        <v>44</v>
      </c>
    </row>
    <row r="91" spans="2:27" ht="12.75">
      <c r="B91" s="599" t="s">
        <v>663</v>
      </c>
      <c r="C91" s="600"/>
      <c r="D91" s="71" t="s">
        <v>268</v>
      </c>
      <c r="E91" s="74" t="s">
        <v>16</v>
      </c>
      <c r="F91" s="74" t="s">
        <v>20</v>
      </c>
      <c r="G91" s="74"/>
      <c r="H91" s="57"/>
      <c r="I91" s="57"/>
      <c r="J91" s="10">
        <v>4</v>
      </c>
      <c r="K91" s="10">
        <f t="shared" si="16"/>
        <v>28</v>
      </c>
      <c r="L91" s="449" t="s">
        <v>93</v>
      </c>
      <c r="M91" s="450"/>
      <c r="O91" s="60">
        <v>0</v>
      </c>
      <c r="P91" s="327">
        <f t="shared" si="17"/>
        <v>0</v>
      </c>
      <c r="R91" s="322">
        <v>5</v>
      </c>
      <c r="S91" s="322">
        <v>2</v>
      </c>
      <c r="T91" s="322"/>
      <c r="U91" s="322"/>
      <c r="V91" s="322"/>
      <c r="W91" s="322"/>
      <c r="X91" s="322">
        <f t="shared" si="18"/>
        <v>7</v>
      </c>
      <c r="Y91" s="371">
        <f t="shared" si="19"/>
        <v>28</v>
      </c>
      <c r="Z91" s="371">
        <v>0</v>
      </c>
      <c r="AA91" s="371">
        <f t="shared" si="20"/>
        <v>28</v>
      </c>
    </row>
    <row r="92" spans="2:27" ht="12.75">
      <c r="B92" s="599" t="s">
        <v>484</v>
      </c>
      <c r="C92" s="600"/>
      <c r="D92" s="71" t="s">
        <v>44</v>
      </c>
      <c r="E92" s="71" t="s">
        <v>49</v>
      </c>
      <c r="F92" s="71" t="s">
        <v>20</v>
      </c>
      <c r="G92" s="71" t="s">
        <v>63</v>
      </c>
      <c r="H92" s="1"/>
      <c r="I92" s="1"/>
      <c r="J92" s="10">
        <v>4</v>
      </c>
      <c r="K92" s="10">
        <f t="shared" si="16"/>
        <v>32</v>
      </c>
      <c r="L92" s="449" t="s">
        <v>42</v>
      </c>
      <c r="M92" s="450"/>
      <c r="O92" s="60">
        <v>0</v>
      </c>
      <c r="P92" s="327">
        <f t="shared" si="17"/>
        <v>0</v>
      </c>
      <c r="R92" s="322">
        <v>5</v>
      </c>
      <c r="S92" s="322"/>
      <c r="T92" s="322"/>
      <c r="U92" s="322">
        <v>3</v>
      </c>
      <c r="V92" s="322"/>
      <c r="W92" s="322"/>
      <c r="X92" s="322">
        <f t="shared" si="18"/>
        <v>8</v>
      </c>
      <c r="Y92" s="371">
        <f t="shared" si="19"/>
        <v>32</v>
      </c>
      <c r="Z92" s="371">
        <v>0</v>
      </c>
      <c r="AA92" s="371">
        <f t="shared" si="20"/>
        <v>32</v>
      </c>
    </row>
    <row r="93" spans="2:27" ht="12.75">
      <c r="B93" s="613"/>
      <c r="C93" s="667"/>
      <c r="D93" s="71" t="s">
        <v>953</v>
      </c>
      <c r="E93" s="71" t="s">
        <v>49</v>
      </c>
      <c r="F93" s="71" t="s">
        <v>20</v>
      </c>
      <c r="G93" s="71" t="s">
        <v>63</v>
      </c>
      <c r="H93" s="1"/>
      <c r="I93" s="1"/>
      <c r="J93" s="10">
        <v>4</v>
      </c>
      <c r="K93" s="10">
        <f t="shared" si="16"/>
        <v>32</v>
      </c>
      <c r="L93" s="451"/>
      <c r="M93" s="452"/>
      <c r="O93" s="60">
        <v>0</v>
      </c>
      <c r="P93" s="327">
        <f t="shared" si="17"/>
        <v>0</v>
      </c>
      <c r="R93" s="322">
        <v>5</v>
      </c>
      <c r="S93" s="322"/>
      <c r="T93" s="322"/>
      <c r="U93" s="322">
        <v>3</v>
      </c>
      <c r="V93" s="322"/>
      <c r="W93" s="322"/>
      <c r="X93" s="322">
        <f t="shared" si="18"/>
        <v>8</v>
      </c>
      <c r="Y93" s="371">
        <f t="shared" si="19"/>
        <v>32</v>
      </c>
      <c r="Z93" s="371">
        <v>0</v>
      </c>
      <c r="AA93" s="371">
        <f t="shared" si="20"/>
        <v>32</v>
      </c>
    </row>
    <row r="95" spans="2:27" ht="15.75">
      <c r="B95" s="506" t="s">
        <v>664</v>
      </c>
      <c r="C95" s="507"/>
      <c r="D95" s="507"/>
      <c r="E95" s="507"/>
      <c r="F95" s="507"/>
      <c r="G95" s="507"/>
      <c r="H95" s="507"/>
      <c r="I95" s="507"/>
      <c r="J95" s="507"/>
      <c r="K95" s="507"/>
      <c r="L95" s="507"/>
      <c r="M95" s="508"/>
      <c r="R95" s="713" t="s">
        <v>1101</v>
      </c>
      <c r="S95" s="714"/>
      <c r="T95" s="714"/>
      <c r="U95" s="714"/>
      <c r="V95" s="714"/>
      <c r="W95" s="714"/>
      <c r="X95" s="715"/>
      <c r="Y95" s="663" t="s">
        <v>1122</v>
      </c>
      <c r="Z95" s="664"/>
      <c r="AA95" s="665"/>
    </row>
    <row r="96" spans="2:27" ht="12.75" customHeight="1">
      <c r="B96" s="428" t="s">
        <v>35</v>
      </c>
      <c r="C96" s="429"/>
      <c r="D96" s="434" t="s">
        <v>36</v>
      </c>
      <c r="E96" s="434" t="s">
        <v>37</v>
      </c>
      <c r="F96" s="434" t="s">
        <v>38</v>
      </c>
      <c r="G96" s="434" t="s">
        <v>39</v>
      </c>
      <c r="H96" s="499" t="s">
        <v>1104</v>
      </c>
      <c r="I96" s="499"/>
      <c r="J96" s="426" t="s">
        <v>40</v>
      </c>
      <c r="K96" s="472" t="s">
        <v>45</v>
      </c>
      <c r="L96" s="441" t="s">
        <v>41</v>
      </c>
      <c r="M96" s="442"/>
      <c r="R96" s="460" t="s">
        <v>119</v>
      </c>
      <c r="S96" s="460" t="s">
        <v>37</v>
      </c>
      <c r="T96" s="460" t="s">
        <v>38</v>
      </c>
      <c r="U96" s="626" t="s">
        <v>120</v>
      </c>
      <c r="V96" s="460" t="s">
        <v>1102</v>
      </c>
      <c r="W96" s="460" t="s">
        <v>1103</v>
      </c>
      <c r="X96" s="460" t="s">
        <v>121</v>
      </c>
      <c r="Y96" s="419" t="s">
        <v>1123</v>
      </c>
      <c r="Z96" s="419" t="s">
        <v>1124</v>
      </c>
      <c r="AA96" s="419" t="s">
        <v>1125</v>
      </c>
    </row>
    <row r="97" spans="2:27" ht="12.75">
      <c r="B97" s="430"/>
      <c r="C97" s="431"/>
      <c r="D97" s="435"/>
      <c r="E97" s="435"/>
      <c r="F97" s="435"/>
      <c r="G97" s="435"/>
      <c r="H97" s="280" t="s">
        <v>1102</v>
      </c>
      <c r="I97" s="279" t="s">
        <v>1103</v>
      </c>
      <c r="J97" s="427"/>
      <c r="K97" s="473"/>
      <c r="L97" s="443"/>
      <c r="M97" s="444"/>
      <c r="R97" s="461"/>
      <c r="S97" s="461"/>
      <c r="T97" s="461"/>
      <c r="U97" s="627"/>
      <c r="V97" s="461"/>
      <c r="W97" s="461"/>
      <c r="X97" s="461"/>
      <c r="Y97" s="420"/>
      <c r="Z97" s="420"/>
      <c r="AA97" s="420"/>
    </row>
    <row r="98" spans="2:27" ht="12.75">
      <c r="B98" s="597" t="s">
        <v>127</v>
      </c>
      <c r="C98" s="598"/>
      <c r="D98" s="54" t="s">
        <v>128</v>
      </c>
      <c r="E98" s="54"/>
      <c r="F98" s="54"/>
      <c r="G98" s="54"/>
      <c r="H98" s="54"/>
      <c r="I98" s="54"/>
      <c r="J98" s="56">
        <v>1</v>
      </c>
      <c r="K98" s="10">
        <f>AA98</f>
        <v>20</v>
      </c>
      <c r="L98" s="423">
        <v>1</v>
      </c>
      <c r="M98" s="424"/>
      <c r="O98" s="60">
        <v>0</v>
      </c>
      <c r="P98" s="327">
        <f>O98*K98</f>
        <v>0</v>
      </c>
      <c r="R98" s="330">
        <v>20</v>
      </c>
      <c r="S98" s="313"/>
      <c r="T98" s="313"/>
      <c r="U98" s="313"/>
      <c r="V98" s="313"/>
      <c r="W98" s="313"/>
      <c r="X98" s="322">
        <f>SUM(R98:W98)</f>
        <v>20</v>
      </c>
      <c r="Y98" s="371">
        <f>X98*J98</f>
        <v>20</v>
      </c>
      <c r="Z98" s="371">
        <v>0</v>
      </c>
      <c r="AA98" s="371">
        <f>Y98+Z98</f>
        <v>20</v>
      </c>
    </row>
    <row r="99" spans="2:27" ht="12.75">
      <c r="B99" s="15" t="s">
        <v>129</v>
      </c>
      <c r="C99" s="95"/>
      <c r="D99" s="16"/>
      <c r="E99" s="16"/>
      <c r="F99" s="16"/>
      <c r="G99" s="16"/>
      <c r="H99" s="16"/>
      <c r="I99" s="16"/>
      <c r="J99" s="17"/>
      <c r="K99" s="47"/>
      <c r="L99" s="47"/>
      <c r="M99" s="18"/>
      <c r="R99" s="44"/>
      <c r="S99" s="45"/>
      <c r="T99" s="45"/>
      <c r="U99" s="45"/>
      <c r="V99" s="45"/>
      <c r="W99" s="45"/>
      <c r="X99" s="46"/>
      <c r="Y99" s="378"/>
      <c r="Z99" s="373"/>
      <c r="AA99" s="374"/>
    </row>
    <row r="100" spans="2:27" ht="12.75" customHeight="1">
      <c r="B100" s="576" t="s">
        <v>319</v>
      </c>
      <c r="C100" s="124" t="s">
        <v>190</v>
      </c>
      <c r="D100" s="71" t="s">
        <v>137</v>
      </c>
      <c r="E100" s="71" t="s">
        <v>17</v>
      </c>
      <c r="F100" s="71" t="s">
        <v>21</v>
      </c>
      <c r="G100" s="71"/>
      <c r="H100" s="1" t="s">
        <v>172</v>
      </c>
      <c r="I100" s="1"/>
      <c r="J100" s="10">
        <v>4</v>
      </c>
      <c r="K100" s="10">
        <f aca="true" t="shared" si="21" ref="K100:K109">AA100</f>
        <v>92</v>
      </c>
      <c r="L100" s="675" t="s">
        <v>59</v>
      </c>
      <c r="M100" s="647"/>
      <c r="O100" s="60">
        <v>0</v>
      </c>
      <c r="P100" s="327">
        <f aca="true" t="shared" si="22" ref="P100:P109">O100*K100</f>
        <v>0</v>
      </c>
      <c r="R100" s="322">
        <v>10</v>
      </c>
      <c r="S100" s="322">
        <v>5</v>
      </c>
      <c r="T100" s="322">
        <v>5</v>
      </c>
      <c r="U100" s="322"/>
      <c r="V100" s="322">
        <v>3</v>
      </c>
      <c r="W100" s="322"/>
      <c r="X100" s="322">
        <f aca="true" t="shared" si="23" ref="X100:X109">SUM(R100:W100)</f>
        <v>23</v>
      </c>
      <c r="Y100" s="371">
        <f aca="true" t="shared" si="24" ref="Y100:Y109">X100*J100</f>
        <v>92</v>
      </c>
      <c r="Z100" s="371">
        <v>0</v>
      </c>
      <c r="AA100" s="371">
        <f aca="true" t="shared" si="25" ref="AA100:AA109">Y100+Z100</f>
        <v>92</v>
      </c>
    </row>
    <row r="101" spans="2:27" ht="25.5">
      <c r="B101" s="629"/>
      <c r="C101" s="124" t="s">
        <v>373</v>
      </c>
      <c r="D101" s="9" t="s">
        <v>27</v>
      </c>
      <c r="E101" s="9" t="s">
        <v>225</v>
      </c>
      <c r="F101" s="71" t="s">
        <v>21</v>
      </c>
      <c r="G101" s="9"/>
      <c r="H101" s="9" t="s">
        <v>172</v>
      </c>
      <c r="I101" s="9"/>
      <c r="J101" s="9">
        <v>4</v>
      </c>
      <c r="K101" s="10">
        <f t="shared" si="21"/>
        <v>112</v>
      </c>
      <c r="L101" s="683"/>
      <c r="M101" s="648"/>
      <c r="O101" s="60">
        <v>0</v>
      </c>
      <c r="P101" s="327">
        <f t="shared" si="22"/>
        <v>0</v>
      </c>
      <c r="R101" s="322">
        <v>10</v>
      </c>
      <c r="S101" s="322">
        <v>10</v>
      </c>
      <c r="T101" s="322">
        <v>5</v>
      </c>
      <c r="U101" s="322"/>
      <c r="V101" s="322">
        <v>3</v>
      </c>
      <c r="W101" s="322"/>
      <c r="X101" s="322">
        <f t="shared" si="23"/>
        <v>28</v>
      </c>
      <c r="Y101" s="371">
        <f t="shared" si="24"/>
        <v>112</v>
      </c>
      <c r="Z101" s="371">
        <v>0</v>
      </c>
      <c r="AA101" s="371">
        <f t="shared" si="25"/>
        <v>112</v>
      </c>
    </row>
    <row r="102" spans="2:27" ht="12.75">
      <c r="B102" s="576" t="s">
        <v>640</v>
      </c>
      <c r="C102" s="577"/>
      <c r="D102" s="71" t="s">
        <v>194</v>
      </c>
      <c r="E102" s="71" t="s">
        <v>49</v>
      </c>
      <c r="F102" s="71" t="s">
        <v>20</v>
      </c>
      <c r="G102" s="71" t="s">
        <v>63</v>
      </c>
      <c r="H102" s="1"/>
      <c r="I102" s="1"/>
      <c r="J102" s="10">
        <v>4</v>
      </c>
      <c r="K102" s="10">
        <f t="shared" si="21"/>
        <v>52</v>
      </c>
      <c r="L102" s="675" t="s">
        <v>85</v>
      </c>
      <c r="M102" s="647"/>
      <c r="O102" s="60">
        <v>0</v>
      </c>
      <c r="P102" s="327">
        <f t="shared" si="22"/>
        <v>0</v>
      </c>
      <c r="R102" s="322">
        <v>10</v>
      </c>
      <c r="S102" s="322"/>
      <c r="T102" s="322"/>
      <c r="U102" s="322">
        <v>3</v>
      </c>
      <c r="V102" s="322"/>
      <c r="W102" s="322"/>
      <c r="X102" s="322">
        <f t="shared" si="23"/>
        <v>13</v>
      </c>
      <c r="Y102" s="371">
        <f t="shared" si="24"/>
        <v>52</v>
      </c>
      <c r="Z102" s="371">
        <v>0</v>
      </c>
      <c r="AA102" s="371">
        <f t="shared" si="25"/>
        <v>52</v>
      </c>
    </row>
    <row r="103" spans="2:27" ht="12.75">
      <c r="B103" s="578"/>
      <c r="C103" s="579"/>
      <c r="D103" s="75" t="s">
        <v>137</v>
      </c>
      <c r="E103" s="71" t="s">
        <v>49</v>
      </c>
      <c r="F103" s="71" t="s">
        <v>20</v>
      </c>
      <c r="G103" s="71" t="s">
        <v>63</v>
      </c>
      <c r="H103" s="1"/>
      <c r="I103" s="1"/>
      <c r="J103" s="10">
        <v>4</v>
      </c>
      <c r="K103" s="10">
        <f t="shared" si="21"/>
        <v>52</v>
      </c>
      <c r="L103" s="676"/>
      <c r="M103" s="649"/>
      <c r="O103" s="60">
        <v>0</v>
      </c>
      <c r="P103" s="327">
        <f t="shared" si="22"/>
        <v>0</v>
      </c>
      <c r="R103" s="322">
        <v>10</v>
      </c>
      <c r="S103" s="322"/>
      <c r="T103" s="322"/>
      <c r="U103" s="322">
        <v>3</v>
      </c>
      <c r="V103" s="322"/>
      <c r="W103" s="322"/>
      <c r="X103" s="322">
        <f t="shared" si="23"/>
        <v>13</v>
      </c>
      <c r="Y103" s="371">
        <f t="shared" si="24"/>
        <v>52</v>
      </c>
      <c r="Z103" s="371">
        <v>0</v>
      </c>
      <c r="AA103" s="371">
        <f t="shared" si="25"/>
        <v>52</v>
      </c>
    </row>
    <row r="104" spans="2:27" ht="12.75">
      <c r="B104" s="599" t="s">
        <v>484</v>
      </c>
      <c r="C104" s="600"/>
      <c r="D104" s="498" t="s">
        <v>44</v>
      </c>
      <c r="E104" s="498" t="s">
        <v>49</v>
      </c>
      <c r="F104" s="71" t="s">
        <v>20</v>
      </c>
      <c r="G104" s="71" t="s">
        <v>63</v>
      </c>
      <c r="H104" s="1"/>
      <c r="I104" s="1"/>
      <c r="J104" s="10">
        <v>4</v>
      </c>
      <c r="K104" s="10">
        <f t="shared" si="21"/>
        <v>32</v>
      </c>
      <c r="L104" s="449" t="s">
        <v>42</v>
      </c>
      <c r="M104" s="450"/>
      <c r="O104" s="60">
        <v>0</v>
      </c>
      <c r="P104" s="327">
        <f t="shared" si="22"/>
        <v>0</v>
      </c>
      <c r="R104" s="322">
        <v>5</v>
      </c>
      <c r="S104" s="322"/>
      <c r="T104" s="322"/>
      <c r="U104" s="322">
        <v>3</v>
      </c>
      <c r="V104" s="322"/>
      <c r="W104" s="322"/>
      <c r="X104" s="322">
        <f t="shared" si="23"/>
        <v>8</v>
      </c>
      <c r="Y104" s="371">
        <f t="shared" si="24"/>
        <v>32</v>
      </c>
      <c r="Z104" s="371">
        <v>0</v>
      </c>
      <c r="AA104" s="371">
        <f t="shared" si="25"/>
        <v>32</v>
      </c>
    </row>
    <row r="105" spans="2:27" ht="12.75">
      <c r="B105" s="601"/>
      <c r="C105" s="602"/>
      <c r="D105" s="503"/>
      <c r="E105" s="503"/>
      <c r="F105" s="71" t="s">
        <v>19</v>
      </c>
      <c r="G105" s="71" t="s">
        <v>63</v>
      </c>
      <c r="H105" s="1"/>
      <c r="I105" s="1"/>
      <c r="J105" s="10">
        <v>4</v>
      </c>
      <c r="K105" s="10">
        <f t="shared" si="21"/>
        <v>24</v>
      </c>
      <c r="L105" s="581"/>
      <c r="M105" s="582"/>
      <c r="O105" s="60">
        <v>0</v>
      </c>
      <c r="P105" s="327">
        <f t="shared" si="22"/>
        <v>0</v>
      </c>
      <c r="R105" s="322">
        <v>5</v>
      </c>
      <c r="S105" s="322"/>
      <c r="T105" s="322">
        <v>-2</v>
      </c>
      <c r="U105" s="322">
        <v>3</v>
      </c>
      <c r="V105" s="322"/>
      <c r="W105" s="322"/>
      <c r="X105" s="322">
        <f t="shared" si="23"/>
        <v>6</v>
      </c>
      <c r="Y105" s="371">
        <f t="shared" si="24"/>
        <v>24</v>
      </c>
      <c r="Z105" s="371">
        <v>0</v>
      </c>
      <c r="AA105" s="371">
        <f t="shared" si="25"/>
        <v>24</v>
      </c>
    </row>
    <row r="106" spans="2:27" ht="12.75">
      <c r="B106" s="601"/>
      <c r="C106" s="602"/>
      <c r="D106" s="498" t="s">
        <v>953</v>
      </c>
      <c r="E106" s="498" t="s">
        <v>49</v>
      </c>
      <c r="F106" s="71" t="s">
        <v>20</v>
      </c>
      <c r="G106" s="71" t="s">
        <v>63</v>
      </c>
      <c r="H106" s="1"/>
      <c r="I106" s="1"/>
      <c r="J106" s="10">
        <v>4</v>
      </c>
      <c r="K106" s="10">
        <f t="shared" si="21"/>
        <v>32</v>
      </c>
      <c r="L106" s="581"/>
      <c r="M106" s="582"/>
      <c r="O106" s="60">
        <v>0</v>
      </c>
      <c r="P106" s="327">
        <f t="shared" si="22"/>
        <v>0</v>
      </c>
      <c r="R106" s="322">
        <v>5</v>
      </c>
      <c r="S106" s="322"/>
      <c r="T106" s="322"/>
      <c r="U106" s="322">
        <v>3</v>
      </c>
      <c r="V106" s="322"/>
      <c r="W106" s="322"/>
      <c r="X106" s="322">
        <f t="shared" si="23"/>
        <v>8</v>
      </c>
      <c r="Y106" s="371">
        <f t="shared" si="24"/>
        <v>32</v>
      </c>
      <c r="Z106" s="371">
        <v>0</v>
      </c>
      <c r="AA106" s="371">
        <f t="shared" si="25"/>
        <v>32</v>
      </c>
    </row>
    <row r="107" spans="2:27" ht="12.75">
      <c r="B107" s="613"/>
      <c r="C107" s="667"/>
      <c r="D107" s="503"/>
      <c r="E107" s="503"/>
      <c r="F107" s="71" t="s">
        <v>19</v>
      </c>
      <c r="G107" s="71" t="s">
        <v>63</v>
      </c>
      <c r="H107" s="1"/>
      <c r="I107" s="1"/>
      <c r="J107" s="10">
        <v>4</v>
      </c>
      <c r="K107" s="10">
        <f t="shared" si="21"/>
        <v>24</v>
      </c>
      <c r="L107" s="451"/>
      <c r="M107" s="452"/>
      <c r="O107" s="60">
        <v>0</v>
      </c>
      <c r="P107" s="327">
        <f t="shared" si="22"/>
        <v>0</v>
      </c>
      <c r="R107" s="322">
        <v>5</v>
      </c>
      <c r="S107" s="322"/>
      <c r="T107" s="322">
        <v>-2</v>
      </c>
      <c r="U107" s="322">
        <v>3</v>
      </c>
      <c r="V107" s="322"/>
      <c r="W107" s="322"/>
      <c r="X107" s="322">
        <f t="shared" si="23"/>
        <v>6</v>
      </c>
      <c r="Y107" s="371">
        <f t="shared" si="24"/>
        <v>24</v>
      </c>
      <c r="Z107" s="371">
        <v>0</v>
      </c>
      <c r="AA107" s="371">
        <f t="shared" si="25"/>
        <v>24</v>
      </c>
    </row>
    <row r="108" spans="2:27" ht="12.75">
      <c r="B108" s="599" t="s">
        <v>665</v>
      </c>
      <c r="C108" s="600"/>
      <c r="D108" s="498" t="s">
        <v>268</v>
      </c>
      <c r="E108" s="498" t="s">
        <v>49</v>
      </c>
      <c r="F108" s="71" t="s">
        <v>20</v>
      </c>
      <c r="G108" s="1"/>
      <c r="H108" s="1"/>
      <c r="I108" s="1"/>
      <c r="J108" s="10">
        <v>4</v>
      </c>
      <c r="K108" s="10">
        <f t="shared" si="21"/>
        <v>20</v>
      </c>
      <c r="L108" s="449" t="s">
        <v>42</v>
      </c>
      <c r="M108" s="450"/>
      <c r="O108" s="60">
        <v>0</v>
      </c>
      <c r="P108" s="327">
        <f t="shared" si="22"/>
        <v>0</v>
      </c>
      <c r="R108" s="322">
        <v>5</v>
      </c>
      <c r="S108" s="322"/>
      <c r="T108" s="322"/>
      <c r="U108" s="322"/>
      <c r="V108" s="322"/>
      <c r="W108" s="322"/>
      <c r="X108" s="322">
        <f t="shared" si="23"/>
        <v>5</v>
      </c>
      <c r="Y108" s="371">
        <f t="shared" si="24"/>
        <v>20</v>
      </c>
      <c r="Z108" s="371">
        <v>0</v>
      </c>
      <c r="AA108" s="371">
        <f t="shared" si="25"/>
        <v>20</v>
      </c>
    </row>
    <row r="109" spans="2:27" ht="12.75">
      <c r="B109" s="613"/>
      <c r="C109" s="667"/>
      <c r="D109" s="503"/>
      <c r="E109" s="503"/>
      <c r="F109" s="71" t="s">
        <v>19</v>
      </c>
      <c r="G109" s="1"/>
      <c r="H109" s="1"/>
      <c r="I109" s="1"/>
      <c r="J109" s="10">
        <v>4</v>
      </c>
      <c r="K109" s="10">
        <f t="shared" si="21"/>
        <v>12</v>
      </c>
      <c r="L109" s="451"/>
      <c r="M109" s="452"/>
      <c r="O109" s="60">
        <v>0</v>
      </c>
      <c r="P109" s="327">
        <f t="shared" si="22"/>
        <v>0</v>
      </c>
      <c r="R109" s="322">
        <v>5</v>
      </c>
      <c r="S109" s="322"/>
      <c r="T109" s="322">
        <v>-2</v>
      </c>
      <c r="U109" s="322"/>
      <c r="V109" s="322"/>
      <c r="W109" s="322"/>
      <c r="X109" s="322">
        <f t="shared" si="23"/>
        <v>3</v>
      </c>
      <c r="Y109" s="371">
        <f t="shared" si="24"/>
        <v>12</v>
      </c>
      <c r="Z109" s="371">
        <v>0</v>
      </c>
      <c r="AA109" s="371">
        <f t="shared" si="25"/>
        <v>12</v>
      </c>
    </row>
    <row r="111" spans="15:16" ht="12.75">
      <c r="O111" s="200">
        <f>SUM(O22:O110)</f>
        <v>1</v>
      </c>
      <c r="P111" s="332">
        <f>SUM(P22:P110)</f>
        <v>0</v>
      </c>
    </row>
  </sheetData>
  <sheetProtection/>
  <mergeCells count="262">
    <mergeCell ref="D61:D62"/>
    <mergeCell ref="E61:E62"/>
    <mergeCell ref="F61:F62"/>
    <mergeCell ref="G61:G62"/>
    <mergeCell ref="H61:I61"/>
    <mergeCell ref="D71:D72"/>
    <mergeCell ref="E71:E72"/>
    <mergeCell ref="F71:F72"/>
    <mergeCell ref="L66:M66"/>
    <mergeCell ref="R70:X70"/>
    <mergeCell ref="R71:R72"/>
    <mergeCell ref="S71:S72"/>
    <mergeCell ref="U71:U72"/>
    <mergeCell ref="G96:G97"/>
    <mergeCell ref="H96:I96"/>
    <mergeCell ref="T96:T97"/>
    <mergeCell ref="V96:V97"/>
    <mergeCell ref="W96:W97"/>
    <mergeCell ref="B6:C6"/>
    <mergeCell ref="L6:M6"/>
    <mergeCell ref="O2:P2"/>
    <mergeCell ref="V30:V31"/>
    <mergeCell ref="W30:W31"/>
    <mergeCell ref="D3:D4"/>
    <mergeCell ref="E3:E4"/>
    <mergeCell ref="F3:F4"/>
    <mergeCell ref="G3:G4"/>
    <mergeCell ref="L18:M19"/>
    <mergeCell ref="W3:W4"/>
    <mergeCell ref="V40:V41"/>
    <mergeCell ref="W40:W41"/>
    <mergeCell ref="V48:V49"/>
    <mergeCell ref="W48:W49"/>
    <mergeCell ref="V83:V84"/>
    <mergeCell ref="W83:W84"/>
    <mergeCell ref="H83:I83"/>
    <mergeCell ref="K96:K97"/>
    <mergeCell ref="D106:D107"/>
    <mergeCell ref="E104:E105"/>
    <mergeCell ref="L104:M107"/>
    <mergeCell ref="L100:M101"/>
    <mergeCell ref="L96:M97"/>
    <mergeCell ref="D96:D97"/>
    <mergeCell ref="E96:E97"/>
    <mergeCell ref="F96:F97"/>
    <mergeCell ref="H3:I3"/>
    <mergeCell ref="V3:V4"/>
    <mergeCell ref="L11:M11"/>
    <mergeCell ref="O3:O4"/>
    <mergeCell ref="P3:P4"/>
    <mergeCell ref="V61:V62"/>
    <mergeCell ref="H40:I40"/>
    <mergeCell ref="U61:U62"/>
    <mergeCell ref="L55:M56"/>
    <mergeCell ref="L57:M58"/>
    <mergeCell ref="L108:M109"/>
    <mergeCell ref="D108:D109"/>
    <mergeCell ref="B100:B101"/>
    <mergeCell ref="B102:C103"/>
    <mergeCell ref="B108:C109"/>
    <mergeCell ref="E108:E109"/>
    <mergeCell ref="B104:C107"/>
    <mergeCell ref="D104:D105"/>
    <mergeCell ref="L102:M103"/>
    <mergeCell ref="E106:E107"/>
    <mergeCell ref="B98:C98"/>
    <mergeCell ref="L98:M98"/>
    <mergeCell ref="B92:C93"/>
    <mergeCell ref="X96:X97"/>
    <mergeCell ref="S96:S97"/>
    <mergeCell ref="U96:U97"/>
    <mergeCell ref="B95:M95"/>
    <mergeCell ref="R95:X95"/>
    <mergeCell ref="B96:C97"/>
    <mergeCell ref="J96:J97"/>
    <mergeCell ref="L85:M85"/>
    <mergeCell ref="L87:M89"/>
    <mergeCell ref="S83:S84"/>
    <mergeCell ref="R96:R97"/>
    <mergeCell ref="L90:M90"/>
    <mergeCell ref="L92:M93"/>
    <mergeCell ref="D83:D84"/>
    <mergeCell ref="E83:E84"/>
    <mergeCell ref="F83:F84"/>
    <mergeCell ref="G83:G84"/>
    <mergeCell ref="B91:C91"/>
    <mergeCell ref="L91:M91"/>
    <mergeCell ref="B87:C89"/>
    <mergeCell ref="D88:D89"/>
    <mergeCell ref="B90:C90"/>
    <mergeCell ref="B85:C85"/>
    <mergeCell ref="B82:M82"/>
    <mergeCell ref="R82:X82"/>
    <mergeCell ref="B83:C84"/>
    <mergeCell ref="J83:J84"/>
    <mergeCell ref="K83:K84"/>
    <mergeCell ref="L83:M84"/>
    <mergeCell ref="R83:R84"/>
    <mergeCell ref="X83:X84"/>
    <mergeCell ref="U83:U84"/>
    <mergeCell ref="T83:T84"/>
    <mergeCell ref="B79:C80"/>
    <mergeCell ref="E79:E80"/>
    <mergeCell ref="L79:M80"/>
    <mergeCell ref="D79:D80"/>
    <mergeCell ref="B75:C75"/>
    <mergeCell ref="L77:M78"/>
    <mergeCell ref="B77:C78"/>
    <mergeCell ref="L75:M75"/>
    <mergeCell ref="B76:C76"/>
    <mergeCell ref="L76:M76"/>
    <mergeCell ref="T71:T72"/>
    <mergeCell ref="B71:C72"/>
    <mergeCell ref="J71:J72"/>
    <mergeCell ref="K71:K72"/>
    <mergeCell ref="L71:M72"/>
    <mergeCell ref="G71:G72"/>
    <mergeCell ref="H71:I71"/>
    <mergeCell ref="X61:X62"/>
    <mergeCell ref="B63:C63"/>
    <mergeCell ref="L63:M63"/>
    <mergeCell ref="B65:C65"/>
    <mergeCell ref="L65:M65"/>
    <mergeCell ref="B73:C73"/>
    <mergeCell ref="L73:M73"/>
    <mergeCell ref="W61:W62"/>
    <mergeCell ref="W71:W72"/>
    <mergeCell ref="V71:V72"/>
    <mergeCell ref="J61:J62"/>
    <mergeCell ref="K61:K62"/>
    <mergeCell ref="L61:M62"/>
    <mergeCell ref="R61:R62"/>
    <mergeCell ref="S61:S62"/>
    <mergeCell ref="X71:X72"/>
    <mergeCell ref="T61:T62"/>
    <mergeCell ref="L67:M68"/>
    <mergeCell ref="B70:M70"/>
    <mergeCell ref="B67:C68"/>
    <mergeCell ref="S48:S49"/>
    <mergeCell ref="U48:U49"/>
    <mergeCell ref="L54:M54"/>
    <mergeCell ref="L52:M53"/>
    <mergeCell ref="L48:M49"/>
    <mergeCell ref="B66:C66"/>
    <mergeCell ref="B60:M60"/>
    <mergeCell ref="B57:C58"/>
    <mergeCell ref="R60:X60"/>
    <mergeCell ref="B61:C62"/>
    <mergeCell ref="B55:C56"/>
    <mergeCell ref="B52:C52"/>
    <mergeCell ref="B54:C54"/>
    <mergeCell ref="E48:E49"/>
    <mergeCell ref="F48:F49"/>
    <mergeCell ref="G48:G49"/>
    <mergeCell ref="D48:D49"/>
    <mergeCell ref="X48:X49"/>
    <mergeCell ref="B50:C50"/>
    <mergeCell ref="L50:M50"/>
    <mergeCell ref="R47:X47"/>
    <mergeCell ref="B48:C49"/>
    <mergeCell ref="K48:K49"/>
    <mergeCell ref="J48:J49"/>
    <mergeCell ref="H48:I48"/>
    <mergeCell ref="T48:T49"/>
    <mergeCell ref="R48:R49"/>
    <mergeCell ref="B30:M30"/>
    <mergeCell ref="L35:M35"/>
    <mergeCell ref="K40:K41"/>
    <mergeCell ref="D40:D41"/>
    <mergeCell ref="E40:E41"/>
    <mergeCell ref="F40:F41"/>
    <mergeCell ref="G40:G41"/>
    <mergeCell ref="B39:M39"/>
    <mergeCell ref="X40:X41"/>
    <mergeCell ref="B47:M47"/>
    <mergeCell ref="B45:C45"/>
    <mergeCell ref="L45:M45"/>
    <mergeCell ref="B42:C42"/>
    <mergeCell ref="L42:M42"/>
    <mergeCell ref="B40:C41"/>
    <mergeCell ref="J40:J41"/>
    <mergeCell ref="B18:C19"/>
    <mergeCell ref="B35:C35"/>
    <mergeCell ref="U40:U41"/>
    <mergeCell ref="T40:T41"/>
    <mergeCell ref="B34:C34"/>
    <mergeCell ref="L34:M34"/>
    <mergeCell ref="B32:C32"/>
    <mergeCell ref="L32:M32"/>
    <mergeCell ref="B20:C20"/>
    <mergeCell ref="L20:M20"/>
    <mergeCell ref="D16:D17"/>
    <mergeCell ref="E16:E17"/>
    <mergeCell ref="E12:E13"/>
    <mergeCell ref="L40:M41"/>
    <mergeCell ref="B44:C44"/>
    <mergeCell ref="R39:X39"/>
    <mergeCell ref="B36:C36"/>
    <mergeCell ref="L36:M36"/>
    <mergeCell ref="R40:R41"/>
    <mergeCell ref="S40:S41"/>
    <mergeCell ref="R3:R4"/>
    <mergeCell ref="S3:S4"/>
    <mergeCell ref="L12:M13"/>
    <mergeCell ref="L44:M44"/>
    <mergeCell ref="E14:E15"/>
    <mergeCell ref="B9:C9"/>
    <mergeCell ref="L9:M9"/>
    <mergeCell ref="L16:M17"/>
    <mergeCell ref="B12:C17"/>
    <mergeCell ref="D12:D13"/>
    <mergeCell ref="L14:M15"/>
    <mergeCell ref="B2:M2"/>
    <mergeCell ref="R2:X2"/>
    <mergeCell ref="B3:C4"/>
    <mergeCell ref="J3:J4"/>
    <mergeCell ref="K3:K4"/>
    <mergeCell ref="L3:M4"/>
    <mergeCell ref="U3:U4"/>
    <mergeCell ref="T3:T4"/>
    <mergeCell ref="X3:X4"/>
    <mergeCell ref="X30:X31"/>
    <mergeCell ref="R30:R31"/>
    <mergeCell ref="S30:S31"/>
    <mergeCell ref="U30:U31"/>
    <mergeCell ref="T30:T31"/>
    <mergeCell ref="B5:C5"/>
    <mergeCell ref="L5:M5"/>
    <mergeCell ref="B8:C8"/>
    <mergeCell ref="L8:M8"/>
    <mergeCell ref="D14:D15"/>
    <mergeCell ref="Y2:AA2"/>
    <mergeCell ref="Y3:Y4"/>
    <mergeCell ref="Z3:Z4"/>
    <mergeCell ref="AA3:AA4"/>
    <mergeCell ref="Y30:Y31"/>
    <mergeCell ref="Z30:Z31"/>
    <mergeCell ref="AA30:AA31"/>
    <mergeCell ref="Y39:AA39"/>
    <mergeCell ref="Y40:Y41"/>
    <mergeCell ref="Z40:Z41"/>
    <mergeCell ref="AA40:AA41"/>
    <mergeCell ref="Y47:AA47"/>
    <mergeCell ref="Y48:Y49"/>
    <mergeCell ref="Z48:Z49"/>
    <mergeCell ref="AA48:AA49"/>
    <mergeCell ref="Y60:AA60"/>
    <mergeCell ref="Y61:Y62"/>
    <mergeCell ref="Z61:Z62"/>
    <mergeCell ref="AA61:AA62"/>
    <mergeCell ref="Y70:AA70"/>
    <mergeCell ref="Y71:Y72"/>
    <mergeCell ref="Z71:Z72"/>
    <mergeCell ref="AA71:AA72"/>
    <mergeCell ref="Y82:AA82"/>
    <mergeCell ref="Y83:Y84"/>
    <mergeCell ref="Z83:Z84"/>
    <mergeCell ref="AA83:AA84"/>
    <mergeCell ref="Y95:AA95"/>
    <mergeCell ref="Y96:Y97"/>
    <mergeCell ref="Z96:Z97"/>
    <mergeCell ref="AA96:AA9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2:AA2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6.7109375" style="0" customWidth="1"/>
    <col min="13" max="13" width="8.28125" style="0" customWidth="1"/>
    <col min="14" max="14" width="2.421875" style="0" customWidth="1"/>
    <col min="16" max="16" width="9.140625" style="43" customWidth="1"/>
    <col min="17" max="17" width="3.8515625" style="43" customWidth="1"/>
    <col min="18" max="20" width="8.28125" style="43" customWidth="1"/>
    <col min="21" max="24" width="9.140625" style="43" customWidth="1"/>
  </cols>
  <sheetData>
    <row r="1" ht="6.75" customHeight="1"/>
    <row r="2" spans="2:27" ht="15.75">
      <c r="B2" s="506" t="s">
        <v>799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>
      <c r="B8" s="597" t="s">
        <v>176</v>
      </c>
      <c r="C8" s="598"/>
      <c r="D8" s="53" t="s">
        <v>137</v>
      </c>
      <c r="E8" s="54" t="s">
        <v>16</v>
      </c>
      <c r="F8" s="74" t="s">
        <v>21</v>
      </c>
      <c r="G8" s="53"/>
      <c r="H8" s="53"/>
      <c r="I8" s="53"/>
      <c r="J8" s="53">
        <v>4</v>
      </c>
      <c r="K8" s="10">
        <f>AA8</f>
        <v>68</v>
      </c>
      <c r="L8" s="736" t="s">
        <v>59</v>
      </c>
      <c r="M8" s="737"/>
      <c r="O8" s="60">
        <v>0</v>
      </c>
      <c r="P8" s="327">
        <f aca="true" t="shared" si="0" ref="P8:P18">O8*K8</f>
        <v>0</v>
      </c>
      <c r="R8" s="322">
        <v>10</v>
      </c>
      <c r="S8" s="322">
        <v>2</v>
      </c>
      <c r="T8" s="322">
        <v>5</v>
      </c>
      <c r="U8" s="322"/>
      <c r="V8" s="322"/>
      <c r="W8" s="322"/>
      <c r="X8" s="322">
        <f>SUM(R8:W8)</f>
        <v>17</v>
      </c>
      <c r="Y8" s="371">
        <f>X8*J8</f>
        <v>68</v>
      </c>
      <c r="Z8" s="371">
        <v>0</v>
      </c>
      <c r="AA8" s="371">
        <f>Y8+Z8</f>
        <v>68</v>
      </c>
    </row>
    <row r="9" spans="2:27" ht="12.75">
      <c r="B9" s="526" t="s">
        <v>177</v>
      </c>
      <c r="C9" s="583"/>
      <c r="D9" s="9" t="s">
        <v>137</v>
      </c>
      <c r="E9" s="71" t="s">
        <v>49</v>
      </c>
      <c r="F9" s="73" t="s">
        <v>20</v>
      </c>
      <c r="G9" s="74" t="s">
        <v>50</v>
      </c>
      <c r="H9" s="53"/>
      <c r="I9" s="53"/>
      <c r="J9" s="10">
        <v>4</v>
      </c>
      <c r="K9" s="10">
        <f>AA9</f>
        <v>52</v>
      </c>
      <c r="L9" s="670" t="s">
        <v>81</v>
      </c>
      <c r="M9" s="671"/>
      <c r="O9" s="60">
        <v>0</v>
      </c>
      <c r="P9" s="327">
        <f t="shared" si="0"/>
        <v>0</v>
      </c>
      <c r="R9" s="322">
        <v>10</v>
      </c>
      <c r="S9" s="322"/>
      <c r="T9" s="322"/>
      <c r="U9" s="322">
        <v>3</v>
      </c>
      <c r="V9" s="322"/>
      <c r="W9" s="322"/>
      <c r="X9" s="322">
        <f>SUM(R9:W9)</f>
        <v>13</v>
      </c>
      <c r="Y9" s="371">
        <f>X9*J9</f>
        <v>52</v>
      </c>
      <c r="Z9" s="371">
        <v>0</v>
      </c>
      <c r="AA9" s="371">
        <f>Y9+Z9</f>
        <v>52</v>
      </c>
    </row>
    <row r="10" spans="2:27" ht="12.75">
      <c r="B10" s="608" t="s">
        <v>178</v>
      </c>
      <c r="C10" s="609"/>
      <c r="D10" s="71" t="s">
        <v>44</v>
      </c>
      <c r="E10" s="9" t="s">
        <v>49</v>
      </c>
      <c r="F10" s="9" t="s">
        <v>20</v>
      </c>
      <c r="G10" s="9" t="s">
        <v>50</v>
      </c>
      <c r="H10" s="14"/>
      <c r="I10" s="14"/>
      <c r="J10" s="10">
        <v>4</v>
      </c>
      <c r="K10" s="10">
        <f>AA10</f>
        <v>32</v>
      </c>
      <c r="L10" s="425" t="s">
        <v>179</v>
      </c>
      <c r="M10" s="603"/>
      <c r="O10" s="60">
        <v>0</v>
      </c>
      <c r="P10" s="327">
        <f t="shared" si="0"/>
        <v>0</v>
      </c>
      <c r="R10" s="322">
        <v>5</v>
      </c>
      <c r="S10" s="322"/>
      <c r="T10" s="322"/>
      <c r="U10" s="322">
        <v>3</v>
      </c>
      <c r="V10" s="322"/>
      <c r="W10" s="322"/>
      <c r="X10" s="322">
        <f>SUM(R10:W10)</f>
        <v>8</v>
      </c>
      <c r="Y10" s="371">
        <f>X10*J10</f>
        <v>32</v>
      </c>
      <c r="Z10" s="371">
        <v>0</v>
      </c>
      <c r="AA10" s="371">
        <f>Y10+Z10</f>
        <v>32</v>
      </c>
    </row>
    <row r="11" spans="2:27" ht="12.75">
      <c r="B11" s="76" t="s">
        <v>180</v>
      </c>
      <c r="C11" s="158"/>
      <c r="D11" s="16"/>
      <c r="E11" s="16"/>
      <c r="F11" s="16"/>
      <c r="G11" s="16"/>
      <c r="H11" s="16"/>
      <c r="I11" s="16"/>
      <c r="J11" s="17"/>
      <c r="K11" s="17"/>
      <c r="L11" s="17"/>
      <c r="M11" s="18"/>
      <c r="R11" s="44"/>
      <c r="S11" s="45"/>
      <c r="T11" s="45"/>
      <c r="U11" s="45"/>
      <c r="V11" s="45"/>
      <c r="W11" s="45"/>
      <c r="X11" s="46"/>
      <c r="Y11" s="378"/>
      <c r="Z11" s="373"/>
      <c r="AA11" s="374"/>
    </row>
    <row r="12" spans="2:27" ht="12.75">
      <c r="B12" s="668" t="s">
        <v>181</v>
      </c>
      <c r="C12" s="669"/>
      <c r="D12" s="54" t="s">
        <v>43</v>
      </c>
      <c r="E12" s="1" t="s">
        <v>16</v>
      </c>
      <c r="F12" s="9" t="s">
        <v>20</v>
      </c>
      <c r="G12" s="5"/>
      <c r="H12" s="6"/>
      <c r="I12" s="6"/>
      <c r="J12" s="10">
        <v>4</v>
      </c>
      <c r="K12" s="10">
        <f>AA12</f>
        <v>28</v>
      </c>
      <c r="L12" s="425" t="s">
        <v>157</v>
      </c>
      <c r="M12" s="603"/>
      <c r="O12" s="60">
        <v>0</v>
      </c>
      <c r="P12" s="327">
        <f t="shared" si="0"/>
        <v>0</v>
      </c>
      <c r="R12" s="322">
        <v>5</v>
      </c>
      <c r="S12" s="322">
        <v>2</v>
      </c>
      <c r="T12" s="322"/>
      <c r="U12" s="322"/>
      <c r="V12" s="322"/>
      <c r="W12" s="322"/>
      <c r="X12" s="322">
        <f>SUM(R12:W12)</f>
        <v>7</v>
      </c>
      <c r="Y12" s="371">
        <f>X12*J12</f>
        <v>28</v>
      </c>
      <c r="Z12" s="371">
        <v>0</v>
      </c>
      <c r="AA12" s="371">
        <f>Y12+Z12</f>
        <v>28</v>
      </c>
    </row>
    <row r="13" spans="2:27" ht="12.75">
      <c r="B13" s="76" t="s">
        <v>182</v>
      </c>
      <c r="C13" s="158"/>
      <c r="D13" s="16"/>
      <c r="E13" s="16"/>
      <c r="F13" s="16"/>
      <c r="G13" s="16"/>
      <c r="H13" s="16"/>
      <c r="I13" s="16"/>
      <c r="J13" s="17"/>
      <c r="K13" s="17"/>
      <c r="L13" s="17"/>
      <c r="M13" s="18"/>
      <c r="R13" s="44"/>
      <c r="S13" s="45"/>
      <c r="T13" s="45"/>
      <c r="U13" s="45"/>
      <c r="V13" s="45"/>
      <c r="W13" s="45"/>
      <c r="X13" s="46"/>
      <c r="Y13" s="378"/>
      <c r="Z13" s="373"/>
      <c r="AA13" s="374"/>
    </row>
    <row r="14" spans="2:27" ht="12.75">
      <c r="B14" s="526" t="s">
        <v>183</v>
      </c>
      <c r="C14" s="583"/>
      <c r="D14" s="71" t="s">
        <v>43</v>
      </c>
      <c r="E14" s="71" t="s">
        <v>16</v>
      </c>
      <c r="F14" s="9" t="s">
        <v>20</v>
      </c>
      <c r="G14" s="9"/>
      <c r="H14" s="1"/>
      <c r="I14" s="1"/>
      <c r="J14" s="10">
        <v>4</v>
      </c>
      <c r="K14" s="10">
        <f>AA14</f>
        <v>28</v>
      </c>
      <c r="L14" s="425" t="s">
        <v>184</v>
      </c>
      <c r="M14" s="603"/>
      <c r="O14" s="60">
        <v>0</v>
      </c>
      <c r="P14" s="327">
        <f t="shared" si="0"/>
        <v>0</v>
      </c>
      <c r="R14" s="322">
        <v>5</v>
      </c>
      <c r="S14" s="322">
        <v>2</v>
      </c>
      <c r="T14" s="322"/>
      <c r="U14" s="322"/>
      <c r="V14" s="322"/>
      <c r="W14" s="322"/>
      <c r="X14" s="322">
        <f>SUM(R14:W14)</f>
        <v>7</v>
      </c>
      <c r="Y14" s="371">
        <f>X14*J14</f>
        <v>28</v>
      </c>
      <c r="Z14" s="371">
        <v>0</v>
      </c>
      <c r="AA14" s="371">
        <f>Y14+Z14</f>
        <v>28</v>
      </c>
    </row>
    <row r="15" spans="2:27" ht="12.75">
      <c r="B15" s="76" t="s">
        <v>185</v>
      </c>
      <c r="C15" s="158"/>
      <c r="D15" s="16"/>
      <c r="E15" s="16"/>
      <c r="F15" s="16"/>
      <c r="G15" s="16"/>
      <c r="H15" s="16"/>
      <c r="I15" s="16"/>
      <c r="J15" s="17"/>
      <c r="K15" s="17"/>
      <c r="L15" s="17"/>
      <c r="M15" s="18"/>
      <c r="R15" s="44"/>
      <c r="S15" s="45"/>
      <c r="T15" s="45"/>
      <c r="U15" s="45"/>
      <c r="V15" s="45"/>
      <c r="W15" s="45"/>
      <c r="X15" s="46"/>
      <c r="Y15" s="378"/>
      <c r="Z15" s="373"/>
      <c r="AA15" s="374"/>
    </row>
    <row r="16" spans="2:27" ht="12.75">
      <c r="B16" s="608" t="s">
        <v>181</v>
      </c>
      <c r="C16" s="609"/>
      <c r="D16" s="71" t="s">
        <v>24</v>
      </c>
      <c r="E16" s="9" t="s">
        <v>16</v>
      </c>
      <c r="F16" s="9" t="s">
        <v>20</v>
      </c>
      <c r="G16" s="14"/>
      <c r="H16" s="14"/>
      <c r="I16" s="14"/>
      <c r="J16" s="10">
        <v>6</v>
      </c>
      <c r="K16" s="10">
        <f>AA16</f>
        <v>42</v>
      </c>
      <c r="L16" s="425" t="s">
        <v>186</v>
      </c>
      <c r="M16" s="603"/>
      <c r="O16" s="60">
        <v>0</v>
      </c>
      <c r="P16" s="327">
        <f t="shared" si="0"/>
        <v>0</v>
      </c>
      <c r="R16" s="322">
        <v>5</v>
      </c>
      <c r="S16" s="322">
        <v>2</v>
      </c>
      <c r="T16" s="322"/>
      <c r="U16" s="322"/>
      <c r="V16" s="322"/>
      <c r="W16" s="322"/>
      <c r="X16" s="322">
        <f>SUM(R16:W16)</f>
        <v>7</v>
      </c>
      <c r="Y16" s="371">
        <f>X16*J16</f>
        <v>42</v>
      </c>
      <c r="Z16" s="371">
        <v>0</v>
      </c>
      <c r="AA16" s="371">
        <f>Y16+Z16</f>
        <v>42</v>
      </c>
    </row>
    <row r="17" spans="2:27" ht="12.75">
      <c r="B17" s="15" t="s">
        <v>57</v>
      </c>
      <c r="C17" s="95"/>
      <c r="D17" s="16"/>
      <c r="E17" s="16"/>
      <c r="F17" s="16"/>
      <c r="G17" s="16"/>
      <c r="H17" s="16"/>
      <c r="I17" s="16"/>
      <c r="J17" s="17"/>
      <c r="K17" s="17"/>
      <c r="L17" s="17"/>
      <c r="M17" s="18"/>
      <c r="R17" s="44"/>
      <c r="S17" s="45"/>
      <c r="T17" s="45"/>
      <c r="U17" s="45"/>
      <c r="V17" s="45"/>
      <c r="W17" s="45"/>
      <c r="X17" s="46"/>
      <c r="Y17" s="378"/>
      <c r="Z17" s="373"/>
      <c r="AA17" s="374"/>
    </row>
    <row r="18" spans="2:27" ht="12.75">
      <c r="B18" s="526" t="s">
        <v>136</v>
      </c>
      <c r="C18" s="583"/>
      <c r="D18" s="71" t="s">
        <v>44</v>
      </c>
      <c r="E18" s="71" t="s">
        <v>49</v>
      </c>
      <c r="F18" s="72" t="s">
        <v>20</v>
      </c>
      <c r="G18" s="73" t="s">
        <v>65</v>
      </c>
      <c r="H18" s="14"/>
      <c r="I18" s="14"/>
      <c r="J18" s="10">
        <v>4</v>
      </c>
      <c r="K18" s="10">
        <f>AA18</f>
        <v>32</v>
      </c>
      <c r="L18" s="425" t="s">
        <v>60</v>
      </c>
      <c r="M18" s="603"/>
      <c r="O18" s="60">
        <v>0</v>
      </c>
      <c r="P18" s="327">
        <f t="shared" si="0"/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>SUM(R18:W18)</f>
        <v>8</v>
      </c>
      <c r="Y18" s="371">
        <f>X18*J18</f>
        <v>32</v>
      </c>
      <c r="Z18" s="371">
        <v>0</v>
      </c>
      <c r="AA18" s="371">
        <f>Y18+Z18</f>
        <v>32</v>
      </c>
    </row>
    <row r="19" spans="2:27" ht="12.75">
      <c r="B19" s="76" t="s">
        <v>187</v>
      </c>
      <c r="C19" s="158"/>
      <c r="D19" s="16"/>
      <c r="E19" s="16"/>
      <c r="F19" s="16"/>
      <c r="G19" s="16"/>
      <c r="H19" s="16"/>
      <c r="I19" s="16"/>
      <c r="J19" s="17"/>
      <c r="K19" s="17"/>
      <c r="L19" s="17"/>
      <c r="M19" s="18"/>
      <c r="R19" s="44"/>
      <c r="S19" s="45"/>
      <c r="T19" s="45"/>
      <c r="U19" s="45"/>
      <c r="V19" s="45"/>
      <c r="W19" s="45"/>
      <c r="X19" s="46"/>
      <c r="Y19" s="378"/>
      <c r="Z19" s="373"/>
      <c r="AA19" s="374"/>
    </row>
    <row r="20" spans="2:27" ht="12.75">
      <c r="B20" s="526" t="s">
        <v>188</v>
      </c>
      <c r="C20" s="583"/>
      <c r="D20" s="71" t="s">
        <v>24</v>
      </c>
      <c r="E20" s="9" t="s">
        <v>16</v>
      </c>
      <c r="F20" s="9" t="s">
        <v>20</v>
      </c>
      <c r="G20" s="14"/>
      <c r="H20" s="14"/>
      <c r="I20" s="14"/>
      <c r="J20" s="10">
        <v>6</v>
      </c>
      <c r="K20" s="10">
        <f>AA20</f>
        <v>42</v>
      </c>
      <c r="L20" s="425" t="s">
        <v>92</v>
      </c>
      <c r="M20" s="603"/>
      <c r="O20" s="60">
        <v>0</v>
      </c>
      <c r="P20" s="327">
        <f>O20*K20</f>
        <v>0</v>
      </c>
      <c r="R20" s="322">
        <v>5</v>
      </c>
      <c r="S20" s="322">
        <v>2</v>
      </c>
      <c r="T20" s="322"/>
      <c r="U20" s="322"/>
      <c r="V20" s="322"/>
      <c r="W20" s="322"/>
      <c r="X20" s="322">
        <f>SUM(R20:W20)</f>
        <v>7</v>
      </c>
      <c r="Y20" s="371">
        <f>X20*J20</f>
        <v>42</v>
      </c>
      <c r="Z20" s="371">
        <v>0</v>
      </c>
      <c r="AA20" s="371">
        <f>Y20+Z20</f>
        <v>42</v>
      </c>
    </row>
    <row r="21" ht="12" customHeight="1"/>
    <row r="22" spans="15:16" ht="12" customHeight="1">
      <c r="O22" s="200">
        <f>SUM(O5:O20)</f>
        <v>1</v>
      </c>
      <c r="P22" s="332">
        <f>SUM(P5:P20)</f>
        <v>0</v>
      </c>
    </row>
    <row r="23" spans="2:13" ht="15.75">
      <c r="B23" s="506" t="s">
        <v>100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8"/>
    </row>
    <row r="24" spans="2:13" ht="12.75">
      <c r="B24" s="76" t="s">
        <v>189</v>
      </c>
      <c r="C24" s="158"/>
      <c r="D24" s="19"/>
      <c r="E24" s="19"/>
      <c r="F24" s="19"/>
      <c r="G24" s="19"/>
      <c r="H24" s="19"/>
      <c r="I24" s="19"/>
      <c r="J24" s="19"/>
      <c r="K24" s="17"/>
      <c r="L24" s="19"/>
      <c r="M24" s="20"/>
    </row>
    <row r="25" spans="2:27" ht="12.75" customHeight="1">
      <c r="B25" s="526" t="s">
        <v>130</v>
      </c>
      <c r="C25" s="583"/>
      <c r="D25" s="71" t="s">
        <v>23</v>
      </c>
      <c r="E25" s="54" t="s">
        <v>17</v>
      </c>
      <c r="F25" s="71" t="s">
        <v>21</v>
      </c>
      <c r="G25" s="14"/>
      <c r="H25" s="14"/>
      <c r="I25" s="14"/>
      <c r="J25" s="9">
        <v>4</v>
      </c>
      <c r="K25" s="10">
        <f>AA25</f>
        <v>80</v>
      </c>
      <c r="L25" s="425" t="s">
        <v>92</v>
      </c>
      <c r="M25" s="603"/>
      <c r="O25" s="60">
        <v>0</v>
      </c>
      <c r="P25" s="327">
        <f>O25*K25</f>
        <v>0</v>
      </c>
      <c r="R25" s="322">
        <v>10</v>
      </c>
      <c r="S25" s="322">
        <v>5</v>
      </c>
      <c r="T25" s="322">
        <v>5</v>
      </c>
      <c r="U25" s="322"/>
      <c r="V25" s="322"/>
      <c r="W25" s="322"/>
      <c r="X25" s="322">
        <f>SUM(R25:W25)</f>
        <v>20</v>
      </c>
      <c r="Y25" s="371">
        <f>X25*J25</f>
        <v>80</v>
      </c>
      <c r="Z25" s="371">
        <v>0</v>
      </c>
      <c r="AA25" s="371">
        <f>Y25+Z25</f>
        <v>80</v>
      </c>
    </row>
    <row r="26" ht="7.5" customHeight="1"/>
    <row r="27" spans="15:16" ht="12.75">
      <c r="O27" s="200">
        <f>SUM(O22:O25)</f>
        <v>1</v>
      </c>
      <c r="P27" s="332">
        <f>SUM(P22:P25)</f>
        <v>0</v>
      </c>
    </row>
  </sheetData>
  <sheetProtection/>
  <mergeCells count="48">
    <mergeCell ref="B8:C8"/>
    <mergeCell ref="V3:V4"/>
    <mergeCell ref="L5:M5"/>
    <mergeCell ref="L8:M8"/>
    <mergeCell ref="B5:C5"/>
    <mergeCell ref="H3:I3"/>
    <mergeCell ref="B6:C6"/>
    <mergeCell ref="L6:M6"/>
    <mergeCell ref="L3:M4"/>
    <mergeCell ref="D3:D4"/>
    <mergeCell ref="B25:C25"/>
    <mergeCell ref="B14:C14"/>
    <mergeCell ref="B16:C16"/>
    <mergeCell ref="L14:M14"/>
    <mergeCell ref="L25:M25"/>
    <mergeCell ref="B23:M23"/>
    <mergeCell ref="B20:C20"/>
    <mergeCell ref="L16:M16"/>
    <mergeCell ref="L18:M18"/>
    <mergeCell ref="L20:M20"/>
    <mergeCell ref="B18:C18"/>
    <mergeCell ref="B3:C4"/>
    <mergeCell ref="O3:O4"/>
    <mergeCell ref="P3:P4"/>
    <mergeCell ref="S3:S4"/>
    <mergeCell ref="B12:C12"/>
    <mergeCell ref="L9:M9"/>
    <mergeCell ref="L10:M10"/>
    <mergeCell ref="B9:C9"/>
    <mergeCell ref="B10:C10"/>
    <mergeCell ref="Y2:AA2"/>
    <mergeCell ref="Y3:Y4"/>
    <mergeCell ref="Z3:Z4"/>
    <mergeCell ref="AA3:AA4"/>
    <mergeCell ref="X3:X4"/>
    <mergeCell ref="L12:M12"/>
    <mergeCell ref="W3:W4"/>
    <mergeCell ref="O2:P2"/>
    <mergeCell ref="U3:U4"/>
    <mergeCell ref="B2:M2"/>
    <mergeCell ref="R2:X2"/>
    <mergeCell ref="J3:J4"/>
    <mergeCell ref="K3:K4"/>
    <mergeCell ref="T3:T4"/>
    <mergeCell ref="R3:R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2:AA2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.57421875" style="0" customWidth="1"/>
    <col min="2" max="2" width="13.28125" style="0" customWidth="1"/>
    <col min="3" max="3" width="12.14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7.00390625" style="0" customWidth="1"/>
    <col min="13" max="13" width="8.0039062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7.7109375" style="43" customWidth="1"/>
    <col min="19" max="19" width="8.28125" style="43" customWidth="1"/>
    <col min="20" max="20" width="8.421875" style="43" customWidth="1"/>
    <col min="21" max="23" width="8.57421875" style="43" customWidth="1"/>
    <col min="24" max="24" width="7.421875" style="43" customWidth="1"/>
  </cols>
  <sheetData>
    <row r="1" ht="6.75" customHeight="1"/>
    <row r="2" spans="2:27" ht="15.75">
      <c r="B2" s="506" t="s">
        <v>804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>
      <c r="B8" s="608" t="s">
        <v>28</v>
      </c>
      <c r="C8" s="609"/>
      <c r="D8" s="71" t="s">
        <v>194</v>
      </c>
      <c r="E8" s="9" t="s">
        <v>49</v>
      </c>
      <c r="F8" s="9" t="s">
        <v>20</v>
      </c>
      <c r="G8" s="9" t="s">
        <v>50</v>
      </c>
      <c r="H8" s="14"/>
      <c r="I8" s="14"/>
      <c r="J8" s="10">
        <v>4</v>
      </c>
      <c r="K8" s="10">
        <f>AA8</f>
        <v>52</v>
      </c>
      <c r="L8" s="425" t="s">
        <v>212</v>
      </c>
      <c r="M8" s="603"/>
      <c r="O8" s="60">
        <v>0</v>
      </c>
      <c r="P8" s="327">
        <f>O8*K8</f>
        <v>0</v>
      </c>
      <c r="R8" s="322">
        <v>10</v>
      </c>
      <c r="S8" s="322"/>
      <c r="T8" s="322"/>
      <c r="U8" s="322">
        <v>3</v>
      </c>
      <c r="V8" s="322"/>
      <c r="W8" s="322"/>
      <c r="X8" s="322">
        <f>SUM(R8:W8)</f>
        <v>13</v>
      </c>
      <c r="Y8" s="371">
        <f>X8*J8</f>
        <v>52</v>
      </c>
      <c r="Z8" s="371">
        <v>0</v>
      </c>
      <c r="AA8" s="371">
        <f>Y8+Z8</f>
        <v>52</v>
      </c>
    </row>
    <row r="9" spans="2:27" ht="12.75">
      <c r="B9" s="623" t="s">
        <v>115</v>
      </c>
      <c r="C9" s="624"/>
      <c r="D9" s="1" t="s">
        <v>44</v>
      </c>
      <c r="E9" s="1" t="s">
        <v>49</v>
      </c>
      <c r="F9" s="9" t="s">
        <v>20</v>
      </c>
      <c r="G9" s="1" t="s">
        <v>50</v>
      </c>
      <c r="H9" s="1"/>
      <c r="I9" s="1"/>
      <c r="J9" s="4">
        <v>4</v>
      </c>
      <c r="K9" s="10">
        <f>AA9</f>
        <v>32</v>
      </c>
      <c r="L9" s="672" t="s">
        <v>213</v>
      </c>
      <c r="M9" s="673"/>
      <c r="O9" s="60">
        <v>0</v>
      </c>
      <c r="P9" s="327">
        <f>O9*K9</f>
        <v>0</v>
      </c>
      <c r="R9" s="322">
        <v>5</v>
      </c>
      <c r="S9" s="322"/>
      <c r="T9" s="322"/>
      <c r="U9" s="322">
        <v>3</v>
      </c>
      <c r="V9" s="322"/>
      <c r="W9" s="322"/>
      <c r="X9" s="322">
        <f>SUM(R9:W9)</f>
        <v>8</v>
      </c>
      <c r="Y9" s="371">
        <f>X9*J9</f>
        <v>32</v>
      </c>
      <c r="Z9" s="371">
        <v>0</v>
      </c>
      <c r="AA9" s="371">
        <f>Y9+Z9</f>
        <v>32</v>
      </c>
    </row>
    <row r="10" spans="2:27" ht="12.75">
      <c r="B10" s="15" t="s">
        <v>57</v>
      </c>
      <c r="C10" s="95"/>
      <c r="D10" s="16"/>
      <c r="E10" s="16"/>
      <c r="F10" s="16"/>
      <c r="G10" s="16"/>
      <c r="H10" s="16"/>
      <c r="I10" s="16"/>
      <c r="J10" s="17"/>
      <c r="K10" s="17"/>
      <c r="L10" s="17"/>
      <c r="M10" s="18"/>
      <c r="R10" s="44"/>
      <c r="S10" s="45"/>
      <c r="T10" s="45"/>
      <c r="U10" s="45"/>
      <c r="V10" s="45"/>
      <c r="W10" s="45"/>
      <c r="X10" s="46"/>
      <c r="Y10" s="378"/>
      <c r="Z10" s="373"/>
      <c r="AA10" s="374"/>
    </row>
    <row r="11" spans="2:27" ht="12.75" customHeight="1">
      <c r="B11" s="668" t="s">
        <v>135</v>
      </c>
      <c r="C11" s="669"/>
      <c r="D11" s="1" t="s">
        <v>44</v>
      </c>
      <c r="E11" s="1" t="s">
        <v>49</v>
      </c>
      <c r="F11" s="71" t="s">
        <v>20</v>
      </c>
      <c r="G11" s="54" t="s">
        <v>63</v>
      </c>
      <c r="H11" s="1"/>
      <c r="I11" s="1"/>
      <c r="J11" s="4">
        <v>4</v>
      </c>
      <c r="K11" s="10">
        <f aca="true" t="shared" si="0" ref="K11:K17">AA11</f>
        <v>32</v>
      </c>
      <c r="L11" s="728" t="s">
        <v>60</v>
      </c>
      <c r="M11" s="729"/>
      <c r="O11" s="60">
        <v>0</v>
      </c>
      <c r="P11" s="327">
        <f aca="true" t="shared" si="1" ref="P11:P17">O11*K11</f>
        <v>0</v>
      </c>
      <c r="R11" s="322">
        <v>5</v>
      </c>
      <c r="S11" s="322"/>
      <c r="T11" s="322"/>
      <c r="U11" s="322">
        <v>3</v>
      </c>
      <c r="V11" s="322"/>
      <c r="W11" s="322"/>
      <c r="X11" s="322">
        <f aca="true" t="shared" si="2" ref="X11:X17">SUM(R11:W11)</f>
        <v>8</v>
      </c>
      <c r="Y11" s="371">
        <f aca="true" t="shared" si="3" ref="Y11:Y17">X11*J11</f>
        <v>32</v>
      </c>
      <c r="Z11" s="371">
        <v>0</v>
      </c>
      <c r="AA11" s="371">
        <f aca="true" t="shared" si="4" ref="AA11:AA17">Y11+Z11</f>
        <v>32</v>
      </c>
    </row>
    <row r="12" spans="2:27" ht="12.75">
      <c r="B12" s="597" t="s">
        <v>136</v>
      </c>
      <c r="C12" s="598"/>
      <c r="D12" s="71" t="s">
        <v>44</v>
      </c>
      <c r="E12" s="74" t="s">
        <v>49</v>
      </c>
      <c r="F12" s="71" t="s">
        <v>20</v>
      </c>
      <c r="G12" s="72" t="s">
        <v>65</v>
      </c>
      <c r="H12" s="5"/>
      <c r="I12" s="5"/>
      <c r="J12" s="10">
        <v>4</v>
      </c>
      <c r="K12" s="10">
        <f t="shared" si="0"/>
        <v>32</v>
      </c>
      <c r="L12" s="732"/>
      <c r="M12" s="733"/>
      <c r="O12" s="60">
        <v>0</v>
      </c>
      <c r="P12" s="327">
        <f t="shared" si="1"/>
        <v>0</v>
      </c>
      <c r="R12" s="322">
        <v>5</v>
      </c>
      <c r="S12" s="322"/>
      <c r="T12" s="322"/>
      <c r="U12" s="322">
        <v>3</v>
      </c>
      <c r="V12" s="322"/>
      <c r="W12" s="322"/>
      <c r="X12" s="322">
        <f t="shared" si="2"/>
        <v>8</v>
      </c>
      <c r="Y12" s="371">
        <f t="shared" si="3"/>
        <v>32</v>
      </c>
      <c r="Z12" s="371">
        <v>0</v>
      </c>
      <c r="AA12" s="371">
        <f t="shared" si="4"/>
        <v>32</v>
      </c>
    </row>
    <row r="13" spans="2:27" ht="12.75">
      <c r="B13" s="608" t="s">
        <v>31</v>
      </c>
      <c r="C13" s="609"/>
      <c r="D13" s="71" t="s">
        <v>1111</v>
      </c>
      <c r="E13" s="54"/>
      <c r="F13" s="71" t="s">
        <v>20</v>
      </c>
      <c r="G13" s="5"/>
      <c r="H13" s="5"/>
      <c r="I13" s="235"/>
      <c r="J13" s="70">
        <v>1</v>
      </c>
      <c r="K13" s="10">
        <f t="shared" si="0"/>
        <v>100</v>
      </c>
      <c r="L13" s="425" t="s">
        <v>93</v>
      </c>
      <c r="M13" s="603"/>
      <c r="O13" s="60">
        <v>0</v>
      </c>
      <c r="P13" s="327">
        <f t="shared" si="1"/>
        <v>0</v>
      </c>
      <c r="R13" s="322">
        <v>100</v>
      </c>
      <c r="S13" s="322"/>
      <c r="T13" s="322"/>
      <c r="U13" s="322"/>
      <c r="V13" s="322"/>
      <c r="W13" s="322"/>
      <c r="X13" s="322">
        <f t="shared" si="2"/>
        <v>100</v>
      </c>
      <c r="Y13" s="371">
        <f t="shared" si="3"/>
        <v>100</v>
      </c>
      <c r="Z13" s="371">
        <v>0</v>
      </c>
      <c r="AA13" s="371">
        <f t="shared" si="4"/>
        <v>100</v>
      </c>
    </row>
    <row r="14" spans="2:27" ht="12.75" customHeight="1">
      <c r="B14" s="599" t="s">
        <v>214</v>
      </c>
      <c r="C14" s="600"/>
      <c r="D14" s="498" t="s">
        <v>43</v>
      </c>
      <c r="E14" s="498" t="s">
        <v>49</v>
      </c>
      <c r="F14" s="9" t="s">
        <v>20</v>
      </c>
      <c r="G14" s="54"/>
      <c r="H14" s="1"/>
      <c r="I14" s="1"/>
      <c r="J14" s="4">
        <v>4</v>
      </c>
      <c r="K14" s="10">
        <f t="shared" si="0"/>
        <v>20</v>
      </c>
      <c r="L14" s="580" t="s">
        <v>92</v>
      </c>
      <c r="M14" s="610"/>
      <c r="O14" s="60">
        <v>0</v>
      </c>
      <c r="P14" s="327">
        <f t="shared" si="1"/>
        <v>0</v>
      </c>
      <c r="R14" s="322">
        <v>5</v>
      </c>
      <c r="S14" s="322"/>
      <c r="T14" s="322"/>
      <c r="U14" s="322"/>
      <c r="V14" s="322"/>
      <c r="W14" s="322"/>
      <c r="X14" s="322">
        <f t="shared" si="2"/>
        <v>5</v>
      </c>
      <c r="Y14" s="371">
        <f t="shared" si="3"/>
        <v>20</v>
      </c>
      <c r="Z14" s="371">
        <v>0</v>
      </c>
      <c r="AA14" s="371">
        <f t="shared" si="4"/>
        <v>20</v>
      </c>
    </row>
    <row r="15" spans="2:27" ht="12.75" customHeight="1">
      <c r="B15" s="613"/>
      <c r="C15" s="667"/>
      <c r="D15" s="503"/>
      <c r="E15" s="503"/>
      <c r="F15" s="71" t="s">
        <v>19</v>
      </c>
      <c r="G15" s="1"/>
      <c r="H15" s="1"/>
      <c r="I15" s="1"/>
      <c r="J15" s="4">
        <v>4</v>
      </c>
      <c r="K15" s="10">
        <f t="shared" si="0"/>
        <v>12</v>
      </c>
      <c r="L15" s="611"/>
      <c r="M15" s="612"/>
      <c r="O15" s="60">
        <v>0</v>
      </c>
      <c r="P15" s="327">
        <f t="shared" si="1"/>
        <v>0</v>
      </c>
      <c r="R15" s="322">
        <v>5</v>
      </c>
      <c r="S15" s="322"/>
      <c r="T15" s="322">
        <v>-2</v>
      </c>
      <c r="U15" s="322"/>
      <c r="V15" s="322"/>
      <c r="W15" s="322"/>
      <c r="X15" s="322">
        <f t="shared" si="2"/>
        <v>3</v>
      </c>
      <c r="Y15" s="371">
        <f t="shared" si="3"/>
        <v>12</v>
      </c>
      <c r="Z15" s="371">
        <v>0</v>
      </c>
      <c r="AA15" s="371">
        <f t="shared" si="4"/>
        <v>12</v>
      </c>
    </row>
    <row r="16" spans="2:27" ht="12.75">
      <c r="B16" s="540" t="s">
        <v>436</v>
      </c>
      <c r="C16" s="540" t="s">
        <v>575</v>
      </c>
      <c r="D16" s="498" t="s">
        <v>23</v>
      </c>
      <c r="E16" s="498" t="s">
        <v>16</v>
      </c>
      <c r="F16" s="9" t="s">
        <v>20</v>
      </c>
      <c r="G16" s="54"/>
      <c r="H16" s="71" t="s">
        <v>48</v>
      </c>
      <c r="I16" s="71"/>
      <c r="J16" s="4">
        <v>4</v>
      </c>
      <c r="K16" s="10">
        <f t="shared" si="0"/>
        <v>60</v>
      </c>
      <c r="L16" s="611"/>
      <c r="M16" s="612"/>
      <c r="O16" s="60">
        <v>0</v>
      </c>
      <c r="P16" s="327">
        <f t="shared" si="1"/>
        <v>0</v>
      </c>
      <c r="R16" s="322">
        <v>10</v>
      </c>
      <c r="S16" s="322">
        <v>2</v>
      </c>
      <c r="T16" s="322"/>
      <c r="U16" s="322"/>
      <c r="V16" s="322">
        <v>3</v>
      </c>
      <c r="W16" s="322"/>
      <c r="X16" s="322">
        <f t="shared" si="2"/>
        <v>15</v>
      </c>
      <c r="Y16" s="371">
        <f t="shared" si="3"/>
        <v>60</v>
      </c>
      <c r="Z16" s="371">
        <v>0</v>
      </c>
      <c r="AA16" s="371">
        <f t="shared" si="4"/>
        <v>60</v>
      </c>
    </row>
    <row r="17" spans="2:27" ht="12.75" customHeight="1">
      <c r="B17" s="606"/>
      <c r="C17" s="606"/>
      <c r="D17" s="503"/>
      <c r="E17" s="503"/>
      <c r="F17" s="71" t="s">
        <v>19</v>
      </c>
      <c r="G17" s="54"/>
      <c r="H17" s="71" t="s">
        <v>48</v>
      </c>
      <c r="I17" s="71"/>
      <c r="J17" s="4">
        <v>4</v>
      </c>
      <c r="K17" s="10">
        <f t="shared" si="0"/>
        <v>52</v>
      </c>
      <c r="L17" s="619"/>
      <c r="M17" s="620"/>
      <c r="O17" s="60">
        <v>0</v>
      </c>
      <c r="P17" s="327">
        <f t="shared" si="1"/>
        <v>0</v>
      </c>
      <c r="R17" s="322">
        <v>10</v>
      </c>
      <c r="S17" s="322">
        <v>2</v>
      </c>
      <c r="T17" s="322">
        <v>-2</v>
      </c>
      <c r="U17" s="322"/>
      <c r="V17" s="322">
        <v>3</v>
      </c>
      <c r="W17" s="322"/>
      <c r="X17" s="322">
        <f t="shared" si="2"/>
        <v>13</v>
      </c>
      <c r="Y17" s="371">
        <f t="shared" si="3"/>
        <v>52</v>
      </c>
      <c r="Z17" s="371">
        <v>0</v>
      </c>
      <c r="AA17" s="371">
        <f t="shared" si="4"/>
        <v>52</v>
      </c>
    </row>
    <row r="19" spans="15:16" ht="12.75">
      <c r="O19" s="200">
        <f>SUM(O5:O18)</f>
        <v>1</v>
      </c>
      <c r="P19" s="332">
        <f>SUM(P5:P18)</f>
        <v>0</v>
      </c>
    </row>
    <row r="20" spans="2:27" ht="15.75">
      <c r="B20" s="506" t="s">
        <v>100</v>
      </c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8"/>
      <c r="R20" s="460" t="s">
        <v>119</v>
      </c>
      <c r="S20" s="460" t="s">
        <v>37</v>
      </c>
      <c r="T20" s="460" t="s">
        <v>38</v>
      </c>
      <c r="U20" s="626" t="s">
        <v>120</v>
      </c>
      <c r="V20" s="460" t="s">
        <v>1102</v>
      </c>
      <c r="W20" s="460" t="s">
        <v>1103</v>
      </c>
      <c r="X20" s="460" t="s">
        <v>121</v>
      </c>
      <c r="Y20" s="419" t="s">
        <v>1123</v>
      </c>
      <c r="Z20" s="419" t="s">
        <v>1124</v>
      </c>
      <c r="AA20" s="419" t="s">
        <v>1125</v>
      </c>
    </row>
    <row r="21" spans="2:27" ht="12.75">
      <c r="B21" s="76" t="s">
        <v>215</v>
      </c>
      <c r="C21" s="158"/>
      <c r="D21" s="16"/>
      <c r="E21" s="16"/>
      <c r="F21" s="16"/>
      <c r="G21" s="16"/>
      <c r="H21" s="16"/>
      <c r="I21" s="16"/>
      <c r="J21" s="17"/>
      <c r="K21" s="17"/>
      <c r="L21" s="17"/>
      <c r="M21" s="18"/>
      <c r="R21" s="461"/>
      <c r="S21" s="461"/>
      <c r="T21" s="461"/>
      <c r="U21" s="627"/>
      <c r="V21" s="461"/>
      <c r="W21" s="461"/>
      <c r="X21" s="461"/>
      <c r="Y21" s="420"/>
      <c r="Z21" s="420"/>
      <c r="AA21" s="420"/>
    </row>
    <row r="22" spans="2:27" ht="12.75">
      <c r="B22" s="526" t="s">
        <v>216</v>
      </c>
      <c r="C22" s="583"/>
      <c r="D22" s="71" t="s">
        <v>137</v>
      </c>
      <c r="E22" s="71" t="s">
        <v>16</v>
      </c>
      <c r="F22" s="71" t="s">
        <v>21</v>
      </c>
      <c r="G22" s="9"/>
      <c r="H22" s="14"/>
      <c r="I22" s="14"/>
      <c r="J22" s="10">
        <v>4</v>
      </c>
      <c r="K22" s="10">
        <f>AA22</f>
        <v>68</v>
      </c>
      <c r="L22" s="425" t="s">
        <v>59</v>
      </c>
      <c r="M22" s="603"/>
      <c r="O22" s="60">
        <v>0</v>
      </c>
      <c r="P22" s="327">
        <f>O22*K26</f>
        <v>0</v>
      </c>
      <c r="R22" s="322">
        <v>10</v>
      </c>
      <c r="S22" s="322">
        <v>2</v>
      </c>
      <c r="T22" s="322">
        <v>5</v>
      </c>
      <c r="U22" s="322"/>
      <c r="V22" s="322"/>
      <c r="W22" s="322"/>
      <c r="X22" s="322">
        <f>SUM(R22:W22)</f>
        <v>17</v>
      </c>
      <c r="Y22" s="371">
        <f>X22*J22</f>
        <v>68</v>
      </c>
      <c r="Z22" s="371">
        <v>0</v>
      </c>
      <c r="AA22" s="371">
        <f>Y22+Z22</f>
        <v>68</v>
      </c>
    </row>
    <row r="23" spans="2:27" ht="12.75">
      <c r="B23" s="76" t="s">
        <v>217</v>
      </c>
      <c r="C23" s="158"/>
      <c r="D23" s="16"/>
      <c r="E23" s="16"/>
      <c r="F23" s="16"/>
      <c r="G23" s="16"/>
      <c r="H23" s="16"/>
      <c r="I23" s="16"/>
      <c r="J23" s="17"/>
      <c r="K23" s="47"/>
      <c r="L23" s="47"/>
      <c r="M23" s="18"/>
      <c r="R23" s="323"/>
      <c r="S23" s="324"/>
      <c r="T23" s="324"/>
      <c r="U23" s="324"/>
      <c r="V23" s="324"/>
      <c r="W23" s="324"/>
      <c r="X23" s="325"/>
      <c r="Y23" s="378"/>
      <c r="Z23" s="373"/>
      <c r="AA23" s="374"/>
    </row>
    <row r="24" spans="2:27" ht="12.75" customHeight="1">
      <c r="B24" s="668" t="s">
        <v>218</v>
      </c>
      <c r="C24" s="669"/>
      <c r="D24" s="54" t="s">
        <v>43</v>
      </c>
      <c r="E24" s="1" t="s">
        <v>49</v>
      </c>
      <c r="F24" s="71" t="s">
        <v>20</v>
      </c>
      <c r="G24" s="54"/>
      <c r="H24" s="1"/>
      <c r="I24" s="1"/>
      <c r="J24" s="4">
        <v>4</v>
      </c>
      <c r="K24" s="10">
        <f>AA24</f>
        <v>20</v>
      </c>
      <c r="L24" s="672" t="s">
        <v>42</v>
      </c>
      <c r="M24" s="673"/>
      <c r="O24" s="60">
        <v>0</v>
      </c>
      <c r="P24" s="327">
        <f>O24*K28</f>
        <v>0</v>
      </c>
      <c r="R24" s="322">
        <v>5</v>
      </c>
      <c r="S24" s="322"/>
      <c r="T24" s="322"/>
      <c r="U24" s="322"/>
      <c r="V24" s="322"/>
      <c r="W24" s="322"/>
      <c r="X24" s="322">
        <f>SUM(R24:W24)</f>
        <v>5</v>
      </c>
      <c r="Y24" s="371">
        <f>X24*J24</f>
        <v>20</v>
      </c>
      <c r="Z24" s="371">
        <v>0</v>
      </c>
      <c r="AA24" s="371">
        <f>Y24+Z24</f>
        <v>20</v>
      </c>
    </row>
    <row r="25" spans="2:13" ht="12.75">
      <c r="B25" s="76" t="s">
        <v>219</v>
      </c>
      <c r="C25" s="158"/>
      <c r="D25" s="16"/>
      <c r="E25" s="16"/>
      <c r="F25" s="16"/>
      <c r="G25" s="16"/>
      <c r="H25" s="16"/>
      <c r="I25" s="16"/>
      <c r="J25" s="17"/>
      <c r="K25" s="47"/>
      <c r="L25" s="47"/>
      <c r="M25" s="58"/>
    </row>
    <row r="26" spans="2:16" ht="12.75">
      <c r="B26" s="88" t="s">
        <v>220</v>
      </c>
      <c r="C26" s="141"/>
      <c r="D26" s="28"/>
      <c r="E26" s="28"/>
      <c r="F26" s="28"/>
      <c r="G26" s="28"/>
      <c r="H26" s="28"/>
      <c r="I26" s="28"/>
      <c r="J26" s="28"/>
      <c r="K26" s="349"/>
      <c r="L26" s="28"/>
      <c r="M26" s="29"/>
      <c r="O26" s="200">
        <f>SUM(O19:O25)</f>
        <v>1</v>
      </c>
      <c r="P26" s="332">
        <f>SUM(P19:P25)</f>
        <v>0</v>
      </c>
    </row>
  </sheetData>
  <sheetProtection/>
  <mergeCells count="61">
    <mergeCell ref="W3:W4"/>
    <mergeCell ref="B6:C6"/>
    <mergeCell ref="L6:M6"/>
    <mergeCell ref="O2:P2"/>
    <mergeCell ref="D3:D4"/>
    <mergeCell ref="E3:E4"/>
    <mergeCell ref="F3:F4"/>
    <mergeCell ref="G3:G4"/>
    <mergeCell ref="H3:I3"/>
    <mergeCell ref="V3:V4"/>
    <mergeCell ref="B22:C22"/>
    <mergeCell ref="B16:B17"/>
    <mergeCell ref="D14:D15"/>
    <mergeCell ref="L3:M4"/>
    <mergeCell ref="L5:M5"/>
    <mergeCell ref="L8:M8"/>
    <mergeCell ref="L9:M9"/>
    <mergeCell ref="L11:M12"/>
    <mergeCell ref="B5:C5"/>
    <mergeCell ref="B8:C8"/>
    <mergeCell ref="B2:M2"/>
    <mergeCell ref="R2:X2"/>
    <mergeCell ref="J3:J4"/>
    <mergeCell ref="K3:K4"/>
    <mergeCell ref="R3:R4"/>
    <mergeCell ref="U3:U4"/>
    <mergeCell ref="X3:X4"/>
    <mergeCell ref="B3:C4"/>
    <mergeCell ref="S3:S4"/>
    <mergeCell ref="O3:O4"/>
    <mergeCell ref="B24:C24"/>
    <mergeCell ref="L24:M24"/>
    <mergeCell ref="T3:T4"/>
    <mergeCell ref="L13:M13"/>
    <mergeCell ref="L14:M17"/>
    <mergeCell ref="L22:M22"/>
    <mergeCell ref="P3:P4"/>
    <mergeCell ref="B11:C11"/>
    <mergeCell ref="B12:C12"/>
    <mergeCell ref="B20:M20"/>
    <mergeCell ref="B9:C9"/>
    <mergeCell ref="E14:E15"/>
    <mergeCell ref="D16:D17"/>
    <mergeCell ref="E16:E17"/>
    <mergeCell ref="B13:C13"/>
    <mergeCell ref="B14:C15"/>
    <mergeCell ref="C16:C17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Y2:AA2"/>
    <mergeCell ref="Y3:Y4"/>
    <mergeCell ref="Z3:Z4"/>
    <mergeCell ref="AA3:AA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2:AA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7.57421875" style="0" customWidth="1"/>
    <col min="13" max="13" width="7.8515625" style="0" customWidth="1"/>
    <col min="14" max="14" width="2.421875" style="0" customWidth="1"/>
    <col min="15" max="15" width="8.140625" style="0" customWidth="1"/>
    <col min="16" max="16" width="8.140625" style="43" customWidth="1"/>
    <col min="17" max="17" width="4.00390625" style="43" customWidth="1"/>
    <col min="18" max="18" width="8.140625" style="43" customWidth="1"/>
    <col min="19" max="19" width="8.421875" style="43" customWidth="1"/>
    <col min="20" max="20" width="9.140625" style="43" customWidth="1"/>
    <col min="21" max="23" width="8.421875" style="43" customWidth="1"/>
    <col min="24" max="24" width="7.57421875" style="43" customWidth="1"/>
  </cols>
  <sheetData>
    <row r="1" ht="6.75" customHeight="1"/>
    <row r="2" spans="2:27" ht="15.75">
      <c r="B2" s="506" t="s">
        <v>803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 customHeight="1">
      <c r="B8" s="526" t="s">
        <v>222</v>
      </c>
      <c r="C8" s="583"/>
      <c r="D8" s="53" t="s">
        <v>137</v>
      </c>
      <c r="E8" s="53" t="s">
        <v>17</v>
      </c>
      <c r="F8" s="9" t="s">
        <v>22</v>
      </c>
      <c r="G8" s="53"/>
      <c r="H8" s="53" t="s">
        <v>172</v>
      </c>
      <c r="I8" s="53"/>
      <c r="J8" s="53">
        <v>4</v>
      </c>
      <c r="K8" s="10">
        <f aca="true" t="shared" si="0" ref="K8:K24">AA8</f>
        <v>112</v>
      </c>
      <c r="L8" s="675" t="s">
        <v>81</v>
      </c>
      <c r="M8" s="647"/>
      <c r="O8" s="60">
        <v>0</v>
      </c>
      <c r="P8" s="327">
        <f>O8*K8</f>
        <v>0</v>
      </c>
      <c r="R8" s="322">
        <v>10</v>
      </c>
      <c r="S8" s="322">
        <v>5</v>
      </c>
      <c r="T8" s="322">
        <v>10</v>
      </c>
      <c r="U8" s="322"/>
      <c r="V8" s="322">
        <v>3</v>
      </c>
      <c r="W8" s="322"/>
      <c r="X8" s="322">
        <f aca="true" t="shared" si="1" ref="X8:X24">SUM(R8:W8)</f>
        <v>28</v>
      </c>
      <c r="Y8" s="371">
        <f aca="true" t="shared" si="2" ref="Y8:Y24">X8*J8</f>
        <v>112</v>
      </c>
      <c r="Z8" s="371">
        <v>0</v>
      </c>
      <c r="AA8" s="371">
        <f aca="true" t="shared" si="3" ref="AA8:AA24">Y8+Z8</f>
        <v>112</v>
      </c>
    </row>
    <row r="9" spans="2:27" ht="12.75" customHeight="1">
      <c r="B9" s="576" t="s">
        <v>223</v>
      </c>
      <c r="C9" s="577"/>
      <c r="D9" s="551" t="s">
        <v>224</v>
      </c>
      <c r="E9" s="436" t="s">
        <v>225</v>
      </c>
      <c r="F9" s="9" t="s">
        <v>21</v>
      </c>
      <c r="G9" s="9"/>
      <c r="H9" s="9" t="s">
        <v>172</v>
      </c>
      <c r="I9" s="9"/>
      <c r="J9" s="53">
        <v>4</v>
      </c>
      <c r="K9" s="10">
        <f t="shared" si="0"/>
        <v>112</v>
      </c>
      <c r="L9" s="683"/>
      <c r="M9" s="648"/>
      <c r="O9" s="60">
        <v>0</v>
      </c>
      <c r="P9" s="327">
        <f>O9*K9</f>
        <v>0</v>
      </c>
      <c r="R9" s="322">
        <v>10</v>
      </c>
      <c r="S9" s="322">
        <v>10</v>
      </c>
      <c r="T9" s="322">
        <v>5</v>
      </c>
      <c r="U9" s="322"/>
      <c r="V9" s="322">
        <v>3</v>
      </c>
      <c r="W9" s="322"/>
      <c r="X9" s="322">
        <f t="shared" si="1"/>
        <v>28</v>
      </c>
      <c r="Y9" s="371">
        <f t="shared" si="2"/>
        <v>112</v>
      </c>
      <c r="Z9" s="371">
        <v>0</v>
      </c>
      <c r="AA9" s="371">
        <f t="shared" si="3"/>
        <v>112</v>
      </c>
    </row>
    <row r="10" spans="2:27" ht="12.75">
      <c r="B10" s="578"/>
      <c r="C10" s="579"/>
      <c r="D10" s="552"/>
      <c r="E10" s="480"/>
      <c r="F10" s="53" t="s">
        <v>20</v>
      </c>
      <c r="G10" s="9"/>
      <c r="H10" s="9" t="s">
        <v>172</v>
      </c>
      <c r="I10" s="9"/>
      <c r="J10" s="53">
        <v>4</v>
      </c>
      <c r="K10" s="10">
        <f t="shared" si="0"/>
        <v>92</v>
      </c>
      <c r="L10" s="676"/>
      <c r="M10" s="649"/>
      <c r="O10" s="60">
        <v>0</v>
      </c>
      <c r="P10" s="327">
        <f aca="true" t="shared" si="4" ref="P10:P44">O10*K10</f>
        <v>0</v>
      </c>
      <c r="R10" s="322">
        <v>10</v>
      </c>
      <c r="S10" s="322">
        <v>10</v>
      </c>
      <c r="T10" s="322"/>
      <c r="U10" s="322"/>
      <c r="V10" s="322">
        <v>3</v>
      </c>
      <c r="W10" s="322"/>
      <c r="X10" s="322">
        <f t="shared" si="1"/>
        <v>23</v>
      </c>
      <c r="Y10" s="371">
        <f t="shared" si="2"/>
        <v>92</v>
      </c>
      <c r="Z10" s="371">
        <v>0</v>
      </c>
      <c r="AA10" s="371">
        <f t="shared" si="3"/>
        <v>92</v>
      </c>
    </row>
    <row r="11" spans="2:27" ht="12.75">
      <c r="B11" s="83" t="s">
        <v>570</v>
      </c>
      <c r="C11" s="83" t="s">
        <v>569</v>
      </c>
      <c r="D11" s="53" t="s">
        <v>23</v>
      </c>
      <c r="E11" s="53" t="s">
        <v>16</v>
      </c>
      <c r="F11" s="9" t="s">
        <v>21</v>
      </c>
      <c r="G11" s="53"/>
      <c r="H11" s="53" t="s">
        <v>124</v>
      </c>
      <c r="I11" s="53"/>
      <c r="J11" s="53">
        <v>6</v>
      </c>
      <c r="K11" s="10">
        <f t="shared" si="0"/>
        <v>120</v>
      </c>
      <c r="L11" s="423" t="s">
        <v>93</v>
      </c>
      <c r="M11" s="424"/>
      <c r="O11" s="60">
        <v>0</v>
      </c>
      <c r="P11" s="327">
        <f t="shared" si="4"/>
        <v>0</v>
      </c>
      <c r="R11" s="322">
        <v>10</v>
      </c>
      <c r="S11" s="322">
        <v>2</v>
      </c>
      <c r="T11" s="322">
        <v>5</v>
      </c>
      <c r="U11" s="322"/>
      <c r="V11" s="322">
        <v>3</v>
      </c>
      <c r="W11" s="322"/>
      <c r="X11" s="322">
        <f t="shared" si="1"/>
        <v>20</v>
      </c>
      <c r="Y11" s="371">
        <f t="shared" si="2"/>
        <v>120</v>
      </c>
      <c r="Z11" s="371">
        <v>0</v>
      </c>
      <c r="AA11" s="371">
        <f t="shared" si="3"/>
        <v>120</v>
      </c>
    </row>
    <row r="12" spans="2:27" ht="12.75">
      <c r="B12" s="536" t="s">
        <v>570</v>
      </c>
      <c r="C12" s="536" t="s">
        <v>571</v>
      </c>
      <c r="D12" s="498" t="s">
        <v>23</v>
      </c>
      <c r="E12" s="71" t="s">
        <v>16</v>
      </c>
      <c r="F12" s="9" t="s">
        <v>21</v>
      </c>
      <c r="G12" s="1"/>
      <c r="H12" s="9" t="s">
        <v>124</v>
      </c>
      <c r="I12" s="9"/>
      <c r="J12" s="53">
        <v>6</v>
      </c>
      <c r="K12" s="10">
        <f t="shared" si="0"/>
        <v>120</v>
      </c>
      <c r="L12" s="672" t="s">
        <v>42</v>
      </c>
      <c r="M12" s="673"/>
      <c r="O12" s="60">
        <v>0</v>
      </c>
      <c r="P12" s="327">
        <f t="shared" si="4"/>
        <v>0</v>
      </c>
      <c r="R12" s="322">
        <v>10</v>
      </c>
      <c r="S12" s="322">
        <v>2</v>
      </c>
      <c r="T12" s="322">
        <v>5</v>
      </c>
      <c r="U12" s="322"/>
      <c r="V12" s="322">
        <v>3</v>
      </c>
      <c r="W12" s="322"/>
      <c r="X12" s="322">
        <f t="shared" si="1"/>
        <v>20</v>
      </c>
      <c r="Y12" s="371">
        <f t="shared" si="2"/>
        <v>120</v>
      </c>
      <c r="Z12" s="371">
        <v>0</v>
      </c>
      <c r="AA12" s="371">
        <f t="shared" si="3"/>
        <v>120</v>
      </c>
    </row>
    <row r="13" spans="2:27" ht="12.75">
      <c r="B13" s="538"/>
      <c r="C13" s="538"/>
      <c r="D13" s="503"/>
      <c r="E13" s="71" t="s">
        <v>17</v>
      </c>
      <c r="F13" s="9" t="s">
        <v>21</v>
      </c>
      <c r="G13" s="1"/>
      <c r="H13" s="9" t="s">
        <v>124</v>
      </c>
      <c r="I13" s="9"/>
      <c r="J13" s="53">
        <v>6</v>
      </c>
      <c r="K13" s="10">
        <f t="shared" si="0"/>
        <v>138</v>
      </c>
      <c r="L13" s="672" t="s">
        <v>42</v>
      </c>
      <c r="M13" s="673"/>
      <c r="O13" s="60">
        <v>0</v>
      </c>
      <c r="P13" s="327">
        <f t="shared" si="4"/>
        <v>0</v>
      </c>
      <c r="R13" s="322">
        <v>10</v>
      </c>
      <c r="S13" s="322">
        <v>5</v>
      </c>
      <c r="T13" s="322">
        <v>5</v>
      </c>
      <c r="U13" s="322"/>
      <c r="V13" s="322">
        <v>3</v>
      </c>
      <c r="W13" s="322"/>
      <c r="X13" s="322">
        <f t="shared" si="1"/>
        <v>23</v>
      </c>
      <c r="Y13" s="371">
        <f t="shared" si="2"/>
        <v>138</v>
      </c>
      <c r="Z13" s="371">
        <v>0</v>
      </c>
      <c r="AA13" s="371">
        <f t="shared" si="3"/>
        <v>138</v>
      </c>
    </row>
    <row r="14" spans="2:27" ht="12.75">
      <c r="B14" s="597" t="s">
        <v>124</v>
      </c>
      <c r="C14" s="598"/>
      <c r="D14" s="71" t="s">
        <v>23</v>
      </c>
      <c r="E14" s="71" t="s">
        <v>16</v>
      </c>
      <c r="F14" s="71" t="s">
        <v>20</v>
      </c>
      <c r="G14" s="1"/>
      <c r="H14" s="71" t="s">
        <v>124</v>
      </c>
      <c r="I14" s="71"/>
      <c r="J14" s="53">
        <v>6</v>
      </c>
      <c r="K14" s="10">
        <f t="shared" si="0"/>
        <v>78</v>
      </c>
      <c r="L14" s="672" t="s">
        <v>77</v>
      </c>
      <c r="M14" s="673"/>
      <c r="O14" s="60">
        <v>0</v>
      </c>
      <c r="P14" s="327">
        <f t="shared" si="4"/>
        <v>0</v>
      </c>
      <c r="R14" s="322">
        <v>10</v>
      </c>
      <c r="S14" s="322"/>
      <c r="T14" s="322"/>
      <c r="U14" s="322"/>
      <c r="V14" s="322">
        <v>3</v>
      </c>
      <c r="W14" s="322"/>
      <c r="X14" s="322">
        <f t="shared" si="1"/>
        <v>13</v>
      </c>
      <c r="Y14" s="371">
        <f t="shared" si="2"/>
        <v>78</v>
      </c>
      <c r="Z14" s="371">
        <v>0</v>
      </c>
      <c r="AA14" s="371">
        <f t="shared" si="3"/>
        <v>78</v>
      </c>
    </row>
    <row r="15" spans="2:27" ht="12.75" customHeight="1">
      <c r="B15" s="599" t="s">
        <v>70</v>
      </c>
      <c r="C15" s="600"/>
      <c r="D15" s="54" t="s">
        <v>43</v>
      </c>
      <c r="E15" s="71" t="s">
        <v>16</v>
      </c>
      <c r="F15" s="71" t="s">
        <v>20</v>
      </c>
      <c r="G15" s="54"/>
      <c r="H15" s="1"/>
      <c r="I15" s="1"/>
      <c r="J15" s="53">
        <v>4</v>
      </c>
      <c r="K15" s="10">
        <f t="shared" si="0"/>
        <v>28</v>
      </c>
      <c r="L15" s="728" t="s">
        <v>42</v>
      </c>
      <c r="M15" s="729"/>
      <c r="O15" s="60">
        <v>0</v>
      </c>
      <c r="P15" s="327">
        <f t="shared" si="4"/>
        <v>0</v>
      </c>
      <c r="R15" s="322">
        <v>5</v>
      </c>
      <c r="S15" s="322">
        <v>2</v>
      </c>
      <c r="T15" s="322"/>
      <c r="U15" s="322"/>
      <c r="V15" s="322"/>
      <c r="W15" s="322"/>
      <c r="X15" s="322">
        <f t="shared" si="1"/>
        <v>7</v>
      </c>
      <c r="Y15" s="371">
        <f t="shared" si="2"/>
        <v>28</v>
      </c>
      <c r="Z15" s="371">
        <v>0</v>
      </c>
      <c r="AA15" s="371">
        <f t="shared" si="3"/>
        <v>28</v>
      </c>
    </row>
    <row r="16" spans="2:27" ht="12.75">
      <c r="B16" s="613"/>
      <c r="C16" s="667"/>
      <c r="D16" s="54" t="s">
        <v>23</v>
      </c>
      <c r="E16" s="71" t="s">
        <v>16</v>
      </c>
      <c r="F16" s="71" t="s">
        <v>20</v>
      </c>
      <c r="G16" s="54"/>
      <c r="H16" s="1"/>
      <c r="I16" s="1"/>
      <c r="J16" s="53">
        <v>4</v>
      </c>
      <c r="K16" s="10">
        <f t="shared" si="0"/>
        <v>48</v>
      </c>
      <c r="L16" s="730"/>
      <c r="M16" s="731"/>
      <c r="O16" s="60">
        <v>0</v>
      </c>
      <c r="P16" s="327">
        <f t="shared" si="4"/>
        <v>0</v>
      </c>
      <c r="R16" s="322">
        <v>10</v>
      </c>
      <c r="S16" s="322">
        <v>2</v>
      </c>
      <c r="T16" s="322"/>
      <c r="U16" s="322"/>
      <c r="V16" s="322"/>
      <c r="W16" s="322"/>
      <c r="X16" s="322">
        <f t="shared" si="1"/>
        <v>12</v>
      </c>
      <c r="Y16" s="371">
        <f t="shared" si="2"/>
        <v>48</v>
      </c>
      <c r="Z16" s="371">
        <v>0</v>
      </c>
      <c r="AA16" s="371">
        <f t="shared" si="3"/>
        <v>48</v>
      </c>
    </row>
    <row r="17" spans="2:27" ht="12.75" customHeight="1">
      <c r="B17" s="599" t="s">
        <v>226</v>
      </c>
      <c r="C17" s="600"/>
      <c r="D17" s="54" t="s">
        <v>43</v>
      </c>
      <c r="E17" s="71" t="s">
        <v>17</v>
      </c>
      <c r="F17" s="71" t="s">
        <v>20</v>
      </c>
      <c r="G17" s="54"/>
      <c r="H17" s="1"/>
      <c r="I17" s="1"/>
      <c r="J17" s="53">
        <v>4</v>
      </c>
      <c r="K17" s="10">
        <f t="shared" si="0"/>
        <v>40</v>
      </c>
      <c r="L17" s="730"/>
      <c r="M17" s="731"/>
      <c r="O17" s="60">
        <v>0</v>
      </c>
      <c r="P17" s="327">
        <f t="shared" si="4"/>
        <v>0</v>
      </c>
      <c r="R17" s="322">
        <v>5</v>
      </c>
      <c r="S17" s="322">
        <v>5</v>
      </c>
      <c r="T17" s="322"/>
      <c r="U17" s="322"/>
      <c r="V17" s="322"/>
      <c r="W17" s="322"/>
      <c r="X17" s="322">
        <f t="shared" si="1"/>
        <v>10</v>
      </c>
      <c r="Y17" s="371">
        <f t="shared" si="2"/>
        <v>40</v>
      </c>
      <c r="Z17" s="371">
        <v>0</v>
      </c>
      <c r="AA17" s="371">
        <f t="shared" si="3"/>
        <v>40</v>
      </c>
    </row>
    <row r="18" spans="2:27" ht="12.75">
      <c r="B18" s="613"/>
      <c r="C18" s="667"/>
      <c r="D18" s="54" t="s">
        <v>23</v>
      </c>
      <c r="E18" s="71" t="s">
        <v>17</v>
      </c>
      <c r="F18" s="71" t="s">
        <v>20</v>
      </c>
      <c r="G18" s="54"/>
      <c r="H18" s="1"/>
      <c r="I18" s="1"/>
      <c r="J18" s="53">
        <v>4</v>
      </c>
      <c r="K18" s="10">
        <f t="shared" si="0"/>
        <v>60</v>
      </c>
      <c r="L18" s="732"/>
      <c r="M18" s="733"/>
      <c r="O18" s="60">
        <v>0</v>
      </c>
      <c r="P18" s="327">
        <f t="shared" si="4"/>
        <v>0</v>
      </c>
      <c r="R18" s="322">
        <v>10</v>
      </c>
      <c r="S18" s="322">
        <v>5</v>
      </c>
      <c r="T18" s="322"/>
      <c r="U18" s="322"/>
      <c r="V18" s="322"/>
      <c r="W18" s="322"/>
      <c r="X18" s="322">
        <f t="shared" si="1"/>
        <v>15</v>
      </c>
      <c r="Y18" s="371">
        <f t="shared" si="2"/>
        <v>60</v>
      </c>
      <c r="Z18" s="371">
        <v>0</v>
      </c>
      <c r="AA18" s="371">
        <f t="shared" si="3"/>
        <v>60</v>
      </c>
    </row>
    <row r="19" spans="2:27" ht="12.75">
      <c r="B19" s="599" t="s">
        <v>135</v>
      </c>
      <c r="C19" s="600"/>
      <c r="D19" s="498" t="s">
        <v>44</v>
      </c>
      <c r="E19" s="498" t="s">
        <v>49</v>
      </c>
      <c r="F19" s="75" t="s">
        <v>20</v>
      </c>
      <c r="G19" s="71" t="s">
        <v>63</v>
      </c>
      <c r="H19" s="1"/>
      <c r="I19" s="1"/>
      <c r="J19" s="53">
        <v>4</v>
      </c>
      <c r="K19" s="10">
        <f t="shared" si="0"/>
        <v>32</v>
      </c>
      <c r="L19" s="500" t="s">
        <v>93</v>
      </c>
      <c r="M19" s="735" t="s">
        <v>53</v>
      </c>
      <c r="O19" s="60">
        <v>0</v>
      </c>
      <c r="P19" s="327">
        <f t="shared" si="4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1"/>
        <v>8</v>
      </c>
      <c r="Y19" s="371">
        <f t="shared" si="2"/>
        <v>32</v>
      </c>
      <c r="Z19" s="371">
        <v>0</v>
      </c>
      <c r="AA19" s="371">
        <f t="shared" si="3"/>
        <v>32</v>
      </c>
    </row>
    <row r="20" spans="2:27" ht="12.75">
      <c r="B20" s="613"/>
      <c r="C20" s="667"/>
      <c r="D20" s="503"/>
      <c r="E20" s="503"/>
      <c r="F20" s="75" t="s">
        <v>19</v>
      </c>
      <c r="G20" s="71" t="s">
        <v>63</v>
      </c>
      <c r="H20" s="1"/>
      <c r="I20" s="1"/>
      <c r="J20" s="53">
        <v>4</v>
      </c>
      <c r="K20" s="10">
        <f t="shared" si="0"/>
        <v>24</v>
      </c>
      <c r="L20" s="738"/>
      <c r="M20" s="739"/>
      <c r="O20" s="60">
        <v>0</v>
      </c>
      <c r="P20" s="327">
        <f t="shared" si="4"/>
        <v>0</v>
      </c>
      <c r="R20" s="322">
        <v>5</v>
      </c>
      <c r="S20" s="322"/>
      <c r="T20" s="322">
        <v>-2</v>
      </c>
      <c r="U20" s="322">
        <v>3</v>
      </c>
      <c r="V20" s="322"/>
      <c r="W20" s="322"/>
      <c r="X20" s="322">
        <f t="shared" si="1"/>
        <v>6</v>
      </c>
      <c r="Y20" s="371">
        <f t="shared" si="2"/>
        <v>24</v>
      </c>
      <c r="Z20" s="371">
        <v>0</v>
      </c>
      <c r="AA20" s="371">
        <f t="shared" si="3"/>
        <v>24</v>
      </c>
    </row>
    <row r="21" spans="2:27" ht="12.75">
      <c r="B21" s="599" t="s">
        <v>135</v>
      </c>
      <c r="C21" s="600"/>
      <c r="D21" s="498" t="s">
        <v>953</v>
      </c>
      <c r="E21" s="498" t="s">
        <v>49</v>
      </c>
      <c r="F21" s="75" t="s">
        <v>20</v>
      </c>
      <c r="G21" s="71" t="s">
        <v>63</v>
      </c>
      <c r="H21" s="1"/>
      <c r="I21" s="1"/>
      <c r="J21" s="53">
        <v>4</v>
      </c>
      <c r="K21" s="10">
        <f t="shared" si="0"/>
        <v>32</v>
      </c>
      <c r="L21" s="500" t="s">
        <v>93</v>
      </c>
      <c r="M21" s="739"/>
      <c r="O21" s="60">
        <v>0</v>
      </c>
      <c r="P21" s="327">
        <f t="shared" si="4"/>
        <v>0</v>
      </c>
      <c r="R21" s="322">
        <v>5</v>
      </c>
      <c r="S21" s="322"/>
      <c r="T21" s="322"/>
      <c r="U21" s="322">
        <v>3</v>
      </c>
      <c r="V21" s="322"/>
      <c r="W21" s="322"/>
      <c r="X21" s="322">
        <f t="shared" si="1"/>
        <v>8</v>
      </c>
      <c r="Y21" s="371">
        <f t="shared" si="2"/>
        <v>32</v>
      </c>
      <c r="Z21" s="371">
        <v>0</v>
      </c>
      <c r="AA21" s="371">
        <f t="shared" si="3"/>
        <v>32</v>
      </c>
    </row>
    <row r="22" spans="2:27" ht="12.75">
      <c r="B22" s="613"/>
      <c r="C22" s="667"/>
      <c r="D22" s="503"/>
      <c r="E22" s="503"/>
      <c r="F22" s="75" t="s">
        <v>19</v>
      </c>
      <c r="G22" s="71" t="s">
        <v>63</v>
      </c>
      <c r="H22" s="1"/>
      <c r="I22" s="1"/>
      <c r="J22" s="53">
        <v>4</v>
      </c>
      <c r="K22" s="10">
        <f t="shared" si="0"/>
        <v>24</v>
      </c>
      <c r="L22" s="738"/>
      <c r="M22" s="739"/>
      <c r="O22" s="60">
        <v>0</v>
      </c>
      <c r="P22" s="327">
        <f t="shared" si="4"/>
        <v>0</v>
      </c>
      <c r="R22" s="322">
        <v>5</v>
      </c>
      <c r="S22" s="322"/>
      <c r="T22" s="322">
        <v>-2</v>
      </c>
      <c r="U22" s="322">
        <v>3</v>
      </c>
      <c r="V22" s="322"/>
      <c r="W22" s="322"/>
      <c r="X22" s="322">
        <f t="shared" si="1"/>
        <v>6</v>
      </c>
      <c r="Y22" s="371">
        <f t="shared" si="2"/>
        <v>24</v>
      </c>
      <c r="Z22" s="371">
        <v>0</v>
      </c>
      <c r="AA22" s="371">
        <f t="shared" si="3"/>
        <v>24</v>
      </c>
    </row>
    <row r="23" spans="2:27" ht="12.75">
      <c r="B23" s="599" t="s">
        <v>136</v>
      </c>
      <c r="C23" s="600"/>
      <c r="D23" s="498" t="s">
        <v>44</v>
      </c>
      <c r="E23" s="498" t="s">
        <v>49</v>
      </c>
      <c r="F23" s="75" t="s">
        <v>20</v>
      </c>
      <c r="G23" s="71" t="s">
        <v>65</v>
      </c>
      <c r="H23" s="1"/>
      <c r="I23" s="1"/>
      <c r="J23" s="53">
        <v>4</v>
      </c>
      <c r="K23" s="10">
        <f t="shared" si="0"/>
        <v>32</v>
      </c>
      <c r="L23" s="500" t="s">
        <v>93</v>
      </c>
      <c r="M23" s="739"/>
      <c r="O23" s="60">
        <v>0</v>
      </c>
      <c r="P23" s="327">
        <f t="shared" si="4"/>
        <v>0</v>
      </c>
      <c r="R23" s="322">
        <v>5</v>
      </c>
      <c r="S23" s="322"/>
      <c r="T23" s="322"/>
      <c r="U23" s="322">
        <v>3</v>
      </c>
      <c r="V23" s="322"/>
      <c r="W23" s="322"/>
      <c r="X23" s="322">
        <f t="shared" si="1"/>
        <v>8</v>
      </c>
      <c r="Y23" s="371">
        <f t="shared" si="2"/>
        <v>32</v>
      </c>
      <c r="Z23" s="371">
        <v>0</v>
      </c>
      <c r="AA23" s="371">
        <f t="shared" si="3"/>
        <v>32</v>
      </c>
    </row>
    <row r="24" spans="2:27" ht="12.75">
      <c r="B24" s="613"/>
      <c r="C24" s="667"/>
      <c r="D24" s="503"/>
      <c r="E24" s="503"/>
      <c r="F24" s="75" t="s">
        <v>19</v>
      </c>
      <c r="G24" s="71" t="s">
        <v>65</v>
      </c>
      <c r="H24" s="1"/>
      <c r="I24" s="1"/>
      <c r="J24" s="9">
        <v>4</v>
      </c>
      <c r="K24" s="10">
        <f t="shared" si="0"/>
        <v>24</v>
      </c>
      <c r="L24" s="738"/>
      <c r="M24" s="739"/>
      <c r="O24" s="60">
        <v>0</v>
      </c>
      <c r="P24" s="327">
        <f t="shared" si="4"/>
        <v>0</v>
      </c>
      <c r="R24" s="322">
        <v>5</v>
      </c>
      <c r="S24" s="322"/>
      <c r="T24" s="322">
        <v>-2</v>
      </c>
      <c r="U24" s="322">
        <v>3</v>
      </c>
      <c r="V24" s="322"/>
      <c r="W24" s="322"/>
      <c r="X24" s="322">
        <f t="shared" si="1"/>
        <v>6</v>
      </c>
      <c r="Y24" s="371">
        <f t="shared" si="2"/>
        <v>24</v>
      </c>
      <c r="Z24" s="371">
        <v>0</v>
      </c>
      <c r="AA24" s="371">
        <f t="shared" si="3"/>
        <v>24</v>
      </c>
    </row>
    <row r="25" spans="2:27" ht="12.75">
      <c r="B25" s="15" t="s">
        <v>57</v>
      </c>
      <c r="C25" s="95"/>
      <c r="D25" s="16"/>
      <c r="E25" s="16"/>
      <c r="F25" s="16"/>
      <c r="G25" s="16"/>
      <c r="H25" s="16"/>
      <c r="I25" s="16"/>
      <c r="J25" s="17"/>
      <c r="K25" s="17"/>
      <c r="L25" s="17"/>
      <c r="M25" s="121"/>
      <c r="R25" s="44"/>
      <c r="S25" s="45"/>
      <c r="T25" s="45"/>
      <c r="U25" s="45"/>
      <c r="V25" s="45"/>
      <c r="W25" s="45"/>
      <c r="X25" s="46"/>
      <c r="Y25" s="378"/>
      <c r="Z25" s="373"/>
      <c r="AA25" s="374"/>
    </row>
    <row r="26" spans="2:27" ht="12.75">
      <c r="B26" s="526" t="s">
        <v>227</v>
      </c>
      <c r="C26" s="583"/>
      <c r="D26" s="71" t="s">
        <v>194</v>
      </c>
      <c r="E26" s="71" t="s">
        <v>49</v>
      </c>
      <c r="F26" s="9" t="s">
        <v>20</v>
      </c>
      <c r="G26" s="71" t="s">
        <v>63</v>
      </c>
      <c r="H26" s="1"/>
      <c r="I26" s="1"/>
      <c r="J26" s="10">
        <v>4</v>
      </c>
      <c r="K26" s="10">
        <f aca="true" t="shared" si="5" ref="K26:K45">AA26</f>
        <v>52</v>
      </c>
      <c r="L26" s="728" t="s">
        <v>59</v>
      </c>
      <c r="M26" s="729"/>
      <c r="O26" s="60">
        <v>0</v>
      </c>
      <c r="P26" s="327">
        <f t="shared" si="4"/>
        <v>0</v>
      </c>
      <c r="R26" s="322">
        <v>10</v>
      </c>
      <c r="S26" s="322"/>
      <c r="T26" s="322"/>
      <c r="U26" s="322">
        <v>3</v>
      </c>
      <c r="V26" s="322"/>
      <c r="W26" s="322"/>
      <c r="X26" s="322">
        <f aca="true" t="shared" si="6" ref="X26:X45">SUM(R26:W26)</f>
        <v>13</v>
      </c>
      <c r="Y26" s="371">
        <f aca="true" t="shared" si="7" ref="Y26:Y45">X26*J26</f>
        <v>52</v>
      </c>
      <c r="Z26" s="371">
        <v>0</v>
      </c>
      <c r="AA26" s="371">
        <f aca="true" t="shared" si="8" ref="AA26:AA45">Y26+Z26</f>
        <v>52</v>
      </c>
    </row>
    <row r="27" spans="2:27" ht="12.75">
      <c r="B27" s="526" t="s">
        <v>228</v>
      </c>
      <c r="C27" s="583"/>
      <c r="D27" s="71" t="s">
        <v>194</v>
      </c>
      <c r="E27" s="71" t="s">
        <v>49</v>
      </c>
      <c r="F27" s="71" t="s">
        <v>20</v>
      </c>
      <c r="G27" s="71" t="s">
        <v>63</v>
      </c>
      <c r="H27" s="1"/>
      <c r="I27" s="57"/>
      <c r="J27" s="42">
        <v>4</v>
      </c>
      <c r="K27" s="10">
        <f t="shared" si="5"/>
        <v>52</v>
      </c>
      <c r="L27" s="732"/>
      <c r="M27" s="733"/>
      <c r="O27" s="60">
        <v>0</v>
      </c>
      <c r="P27" s="327">
        <f t="shared" si="4"/>
        <v>0</v>
      </c>
      <c r="R27" s="322">
        <v>10</v>
      </c>
      <c r="S27" s="322"/>
      <c r="T27" s="322"/>
      <c r="U27" s="322">
        <v>3</v>
      </c>
      <c r="V27" s="322"/>
      <c r="W27" s="322"/>
      <c r="X27" s="322">
        <f t="shared" si="6"/>
        <v>13</v>
      </c>
      <c r="Y27" s="371">
        <f t="shared" si="7"/>
        <v>52</v>
      </c>
      <c r="Z27" s="371">
        <v>0</v>
      </c>
      <c r="AA27" s="371">
        <f t="shared" si="8"/>
        <v>52</v>
      </c>
    </row>
    <row r="28" spans="2:27" ht="12.75">
      <c r="B28" s="668" t="s">
        <v>62</v>
      </c>
      <c r="C28" s="669"/>
      <c r="D28" s="1" t="s">
        <v>44</v>
      </c>
      <c r="E28" s="1" t="s">
        <v>49</v>
      </c>
      <c r="F28" s="71" t="s">
        <v>21</v>
      </c>
      <c r="G28" s="54" t="s">
        <v>63</v>
      </c>
      <c r="H28" s="1"/>
      <c r="I28" s="1"/>
      <c r="J28" s="4">
        <v>4</v>
      </c>
      <c r="K28" s="10">
        <f t="shared" si="5"/>
        <v>52</v>
      </c>
      <c r="L28" s="672" t="s">
        <v>42</v>
      </c>
      <c r="M28" s="673"/>
      <c r="O28" s="60">
        <v>0</v>
      </c>
      <c r="P28" s="327">
        <f t="shared" si="4"/>
        <v>0</v>
      </c>
      <c r="R28" s="322">
        <v>5</v>
      </c>
      <c r="S28" s="322"/>
      <c r="T28" s="322">
        <v>5</v>
      </c>
      <c r="U28" s="322">
        <v>3</v>
      </c>
      <c r="V28" s="322"/>
      <c r="W28" s="322"/>
      <c r="X28" s="322">
        <f t="shared" si="6"/>
        <v>13</v>
      </c>
      <c r="Y28" s="371">
        <f t="shared" si="7"/>
        <v>52</v>
      </c>
      <c r="Z28" s="371">
        <v>0</v>
      </c>
      <c r="AA28" s="371">
        <f t="shared" si="8"/>
        <v>52</v>
      </c>
    </row>
    <row r="29" spans="2:27" ht="12.75">
      <c r="B29" s="668" t="s">
        <v>115</v>
      </c>
      <c r="C29" s="669"/>
      <c r="D29" s="71" t="s">
        <v>44</v>
      </c>
      <c r="E29" s="54" t="s">
        <v>49</v>
      </c>
      <c r="F29" s="71" t="s">
        <v>20</v>
      </c>
      <c r="G29" s="72" t="s">
        <v>173</v>
      </c>
      <c r="H29" s="5"/>
      <c r="I29" s="5"/>
      <c r="J29" s="4">
        <v>4</v>
      </c>
      <c r="K29" s="10">
        <f t="shared" si="5"/>
        <v>32</v>
      </c>
      <c r="L29" s="423" t="s">
        <v>42</v>
      </c>
      <c r="M29" s="424"/>
      <c r="O29" s="60">
        <v>0</v>
      </c>
      <c r="P29" s="327">
        <f t="shared" si="4"/>
        <v>0</v>
      </c>
      <c r="R29" s="322">
        <v>5</v>
      </c>
      <c r="S29" s="322"/>
      <c r="T29" s="322"/>
      <c r="U29" s="322">
        <v>3</v>
      </c>
      <c r="V29" s="322"/>
      <c r="W29" s="322"/>
      <c r="X29" s="322">
        <f t="shared" si="6"/>
        <v>8</v>
      </c>
      <c r="Y29" s="371">
        <f t="shared" si="7"/>
        <v>32</v>
      </c>
      <c r="Z29" s="371">
        <v>0</v>
      </c>
      <c r="AA29" s="371">
        <f t="shared" si="8"/>
        <v>32</v>
      </c>
    </row>
    <row r="30" spans="2:27" ht="12.75">
      <c r="B30" s="668" t="s">
        <v>229</v>
      </c>
      <c r="C30" s="669"/>
      <c r="D30" s="71" t="s">
        <v>43</v>
      </c>
      <c r="E30" s="54" t="s">
        <v>16</v>
      </c>
      <c r="F30" s="71" t="s">
        <v>20</v>
      </c>
      <c r="G30" s="5"/>
      <c r="H30" s="5"/>
      <c r="I30" s="5"/>
      <c r="J30" s="4">
        <v>4</v>
      </c>
      <c r="K30" s="10">
        <f t="shared" si="5"/>
        <v>28</v>
      </c>
      <c r="L30" s="449" t="s">
        <v>42</v>
      </c>
      <c r="M30" s="450"/>
      <c r="O30" s="60">
        <v>0</v>
      </c>
      <c r="P30" s="327">
        <f t="shared" si="4"/>
        <v>0</v>
      </c>
      <c r="R30" s="322">
        <v>5</v>
      </c>
      <c r="S30" s="322">
        <v>2</v>
      </c>
      <c r="T30" s="322"/>
      <c r="U30" s="322"/>
      <c r="V30" s="322"/>
      <c r="W30" s="322"/>
      <c r="X30" s="322">
        <f t="shared" si="6"/>
        <v>7</v>
      </c>
      <c r="Y30" s="371">
        <f t="shared" si="7"/>
        <v>28</v>
      </c>
      <c r="Z30" s="371">
        <v>0</v>
      </c>
      <c r="AA30" s="371">
        <f t="shared" si="8"/>
        <v>28</v>
      </c>
    </row>
    <row r="31" spans="2:27" ht="12.75">
      <c r="B31" s="599" t="s">
        <v>200</v>
      </c>
      <c r="C31" s="600"/>
      <c r="D31" s="498" t="s">
        <v>43</v>
      </c>
      <c r="E31" s="498" t="s">
        <v>16</v>
      </c>
      <c r="F31" s="498" t="s">
        <v>20</v>
      </c>
      <c r="G31" s="511"/>
      <c r="H31" s="5"/>
      <c r="I31" s="179"/>
      <c r="J31" s="42">
        <v>4</v>
      </c>
      <c r="K31" s="10">
        <f t="shared" si="5"/>
        <v>28</v>
      </c>
      <c r="L31" s="581"/>
      <c r="M31" s="582"/>
      <c r="O31" s="60">
        <v>0</v>
      </c>
      <c r="P31" s="327">
        <f t="shared" si="4"/>
        <v>0</v>
      </c>
      <c r="R31" s="322">
        <v>5</v>
      </c>
      <c r="S31" s="322">
        <v>2</v>
      </c>
      <c r="T31" s="322"/>
      <c r="U31" s="322"/>
      <c r="V31" s="322"/>
      <c r="W31" s="322"/>
      <c r="X31" s="322">
        <f t="shared" si="6"/>
        <v>7</v>
      </c>
      <c r="Y31" s="371">
        <f t="shared" si="7"/>
        <v>28</v>
      </c>
      <c r="Z31" s="371">
        <v>0</v>
      </c>
      <c r="AA31" s="371">
        <f t="shared" si="8"/>
        <v>28</v>
      </c>
    </row>
    <row r="32" spans="2:27" ht="25.5">
      <c r="B32" s="613"/>
      <c r="C32" s="667"/>
      <c r="D32" s="503"/>
      <c r="E32" s="503"/>
      <c r="F32" s="503"/>
      <c r="G32" s="512"/>
      <c r="H32" s="176" t="s">
        <v>829</v>
      </c>
      <c r="I32" s="297"/>
      <c r="J32" s="42">
        <v>4</v>
      </c>
      <c r="K32" s="10">
        <f t="shared" si="5"/>
        <v>40</v>
      </c>
      <c r="L32" s="451"/>
      <c r="M32" s="452"/>
      <c r="O32" s="60">
        <v>0</v>
      </c>
      <c r="P32" s="327">
        <f t="shared" si="4"/>
        <v>0</v>
      </c>
      <c r="R32" s="322">
        <v>5</v>
      </c>
      <c r="S32" s="322">
        <v>2</v>
      </c>
      <c r="T32" s="322"/>
      <c r="U32" s="322"/>
      <c r="V32" s="322">
        <v>3</v>
      </c>
      <c r="W32" s="322"/>
      <c r="X32" s="322">
        <f t="shared" si="6"/>
        <v>10</v>
      </c>
      <c r="Y32" s="371">
        <f t="shared" si="7"/>
        <v>40</v>
      </c>
      <c r="Z32" s="371">
        <v>0</v>
      </c>
      <c r="AA32" s="371">
        <f t="shared" si="8"/>
        <v>40</v>
      </c>
    </row>
    <row r="33" spans="2:27" ht="12.75">
      <c r="B33" s="597" t="s">
        <v>230</v>
      </c>
      <c r="C33" s="598"/>
      <c r="D33" s="74" t="s">
        <v>194</v>
      </c>
      <c r="E33" s="74" t="s">
        <v>49</v>
      </c>
      <c r="F33" s="71" t="s">
        <v>20</v>
      </c>
      <c r="G33" s="5"/>
      <c r="H33" s="5"/>
      <c r="I33" s="179"/>
      <c r="J33" s="42">
        <v>4</v>
      </c>
      <c r="K33" s="10">
        <f t="shared" si="5"/>
        <v>40</v>
      </c>
      <c r="L33" s="449" t="s">
        <v>42</v>
      </c>
      <c r="M33" s="450"/>
      <c r="O33" s="60">
        <v>0</v>
      </c>
      <c r="P33" s="327">
        <f t="shared" si="4"/>
        <v>0</v>
      </c>
      <c r="R33" s="322">
        <v>10</v>
      </c>
      <c r="S33" s="322"/>
      <c r="T33" s="322"/>
      <c r="U33" s="322"/>
      <c r="V33" s="322"/>
      <c r="W33" s="322"/>
      <c r="X33" s="322">
        <f t="shared" si="6"/>
        <v>10</v>
      </c>
      <c r="Y33" s="371">
        <f t="shared" si="7"/>
        <v>40</v>
      </c>
      <c r="Z33" s="371">
        <v>0</v>
      </c>
      <c r="AA33" s="371">
        <f t="shared" si="8"/>
        <v>40</v>
      </c>
    </row>
    <row r="34" spans="2:27" ht="12.75">
      <c r="B34" s="597" t="s">
        <v>231</v>
      </c>
      <c r="C34" s="598"/>
      <c r="D34" s="74" t="s">
        <v>194</v>
      </c>
      <c r="E34" s="74" t="s">
        <v>49</v>
      </c>
      <c r="F34" s="71" t="s">
        <v>20</v>
      </c>
      <c r="G34" s="5"/>
      <c r="H34" s="5"/>
      <c r="I34" s="179"/>
      <c r="J34" s="42">
        <v>4</v>
      </c>
      <c r="K34" s="10">
        <f t="shared" si="5"/>
        <v>40</v>
      </c>
      <c r="L34" s="451"/>
      <c r="M34" s="452"/>
      <c r="O34" s="60">
        <v>0</v>
      </c>
      <c r="P34" s="327">
        <f t="shared" si="4"/>
        <v>0</v>
      </c>
      <c r="R34" s="322">
        <v>10</v>
      </c>
      <c r="S34" s="322"/>
      <c r="T34" s="322"/>
      <c r="U34" s="322"/>
      <c r="V34" s="322"/>
      <c r="W34" s="322"/>
      <c r="X34" s="322">
        <f t="shared" si="6"/>
        <v>10</v>
      </c>
      <c r="Y34" s="371">
        <f t="shared" si="7"/>
        <v>40</v>
      </c>
      <c r="Z34" s="371">
        <v>0</v>
      </c>
      <c r="AA34" s="371">
        <f t="shared" si="8"/>
        <v>40</v>
      </c>
    </row>
    <row r="35" spans="2:27" ht="25.5">
      <c r="B35" s="78" t="s">
        <v>31</v>
      </c>
      <c r="C35" s="78" t="s">
        <v>572</v>
      </c>
      <c r="D35" s="71" t="s">
        <v>1111</v>
      </c>
      <c r="E35" s="54"/>
      <c r="F35" s="71"/>
      <c r="G35" s="5"/>
      <c r="H35" s="5"/>
      <c r="I35" s="5"/>
      <c r="J35" s="10">
        <v>1</v>
      </c>
      <c r="K35" s="10">
        <f t="shared" si="5"/>
        <v>100</v>
      </c>
      <c r="L35" s="425" t="s">
        <v>93</v>
      </c>
      <c r="M35" s="603"/>
      <c r="O35" s="60">
        <v>0</v>
      </c>
      <c r="P35" s="327">
        <f t="shared" si="4"/>
        <v>0</v>
      </c>
      <c r="R35" s="322">
        <v>100</v>
      </c>
      <c r="S35" s="322"/>
      <c r="T35" s="322"/>
      <c r="U35" s="322"/>
      <c r="V35" s="322"/>
      <c r="W35" s="322"/>
      <c r="X35" s="322">
        <f t="shared" si="6"/>
        <v>100</v>
      </c>
      <c r="Y35" s="371">
        <f t="shared" si="7"/>
        <v>100</v>
      </c>
      <c r="Z35" s="371">
        <v>0</v>
      </c>
      <c r="AA35" s="371">
        <f t="shared" si="8"/>
        <v>100</v>
      </c>
    </row>
    <row r="36" spans="2:27" ht="12.75">
      <c r="B36" s="526" t="s">
        <v>34</v>
      </c>
      <c r="C36" s="583"/>
      <c r="D36" s="71" t="s">
        <v>1118</v>
      </c>
      <c r="E36" s="54"/>
      <c r="F36" s="71"/>
      <c r="G36" s="5"/>
      <c r="H36" s="5"/>
      <c r="I36" s="235"/>
      <c r="J36" s="70">
        <v>1</v>
      </c>
      <c r="K36" s="10">
        <f t="shared" si="5"/>
        <v>30</v>
      </c>
      <c r="L36" s="425" t="s">
        <v>93</v>
      </c>
      <c r="M36" s="603"/>
      <c r="O36" s="60">
        <v>0</v>
      </c>
      <c r="P36" s="327">
        <f t="shared" si="4"/>
        <v>0</v>
      </c>
      <c r="R36" s="322">
        <v>30</v>
      </c>
      <c r="S36" s="322"/>
      <c r="T36" s="322"/>
      <c r="U36" s="322"/>
      <c r="V36" s="322"/>
      <c r="W36" s="322"/>
      <c r="X36" s="322">
        <f t="shared" si="6"/>
        <v>30</v>
      </c>
      <c r="Y36" s="371">
        <f t="shared" si="7"/>
        <v>30</v>
      </c>
      <c r="Z36" s="371">
        <v>0</v>
      </c>
      <c r="AA36" s="371">
        <f t="shared" si="8"/>
        <v>30</v>
      </c>
    </row>
    <row r="37" spans="2:27" ht="12.75">
      <c r="B37" s="526" t="s">
        <v>232</v>
      </c>
      <c r="C37" s="583"/>
      <c r="D37" s="71" t="s">
        <v>137</v>
      </c>
      <c r="E37" s="71" t="s">
        <v>17</v>
      </c>
      <c r="F37" s="71" t="s">
        <v>21</v>
      </c>
      <c r="G37" s="5"/>
      <c r="H37" s="5"/>
      <c r="I37" s="235"/>
      <c r="J37" s="70">
        <v>4</v>
      </c>
      <c r="K37" s="10">
        <f t="shared" si="5"/>
        <v>80</v>
      </c>
      <c r="L37" s="425" t="s">
        <v>59</v>
      </c>
      <c r="M37" s="603"/>
      <c r="O37" s="60">
        <v>0</v>
      </c>
      <c r="P37" s="327">
        <f t="shared" si="4"/>
        <v>0</v>
      </c>
      <c r="R37" s="322">
        <v>10</v>
      </c>
      <c r="S37" s="322">
        <v>5</v>
      </c>
      <c r="T37" s="322">
        <v>5</v>
      </c>
      <c r="U37" s="322"/>
      <c r="V37" s="322"/>
      <c r="W37" s="322"/>
      <c r="X37" s="322">
        <f t="shared" si="6"/>
        <v>20</v>
      </c>
      <c r="Y37" s="371">
        <f t="shared" si="7"/>
        <v>80</v>
      </c>
      <c r="Z37" s="371">
        <v>0</v>
      </c>
      <c r="AA37" s="371">
        <f t="shared" si="8"/>
        <v>80</v>
      </c>
    </row>
    <row r="38" spans="2:27" ht="12.75">
      <c r="B38" s="599" t="s">
        <v>207</v>
      </c>
      <c r="C38" s="600"/>
      <c r="D38" s="498" t="s">
        <v>23</v>
      </c>
      <c r="E38" s="498" t="s">
        <v>16</v>
      </c>
      <c r="F38" s="71" t="s">
        <v>21</v>
      </c>
      <c r="G38" s="1"/>
      <c r="H38" s="9"/>
      <c r="I38" s="9"/>
      <c r="J38" s="70">
        <v>4</v>
      </c>
      <c r="K38" s="10">
        <f t="shared" si="5"/>
        <v>68</v>
      </c>
      <c r="L38" s="728" t="s">
        <v>42</v>
      </c>
      <c r="M38" s="729"/>
      <c r="O38" s="60">
        <v>0</v>
      </c>
      <c r="P38" s="327">
        <f t="shared" si="4"/>
        <v>0</v>
      </c>
      <c r="R38" s="322">
        <v>10</v>
      </c>
      <c r="S38" s="322">
        <v>2</v>
      </c>
      <c r="T38" s="322">
        <v>5</v>
      </c>
      <c r="U38" s="322"/>
      <c r="V38" s="322"/>
      <c r="W38" s="322"/>
      <c r="X38" s="322">
        <f t="shared" si="6"/>
        <v>17</v>
      </c>
      <c r="Y38" s="371">
        <f t="shared" si="7"/>
        <v>68</v>
      </c>
      <c r="Z38" s="371">
        <v>0</v>
      </c>
      <c r="AA38" s="371">
        <f t="shared" si="8"/>
        <v>68</v>
      </c>
    </row>
    <row r="39" spans="2:27" ht="12.75">
      <c r="B39" s="613"/>
      <c r="C39" s="667"/>
      <c r="D39" s="503"/>
      <c r="E39" s="503"/>
      <c r="F39" s="71" t="s">
        <v>20</v>
      </c>
      <c r="G39" s="1"/>
      <c r="H39" s="9"/>
      <c r="I39" s="9"/>
      <c r="J39" s="70">
        <v>4</v>
      </c>
      <c r="K39" s="10">
        <f t="shared" si="5"/>
        <v>48</v>
      </c>
      <c r="L39" s="732"/>
      <c r="M39" s="733"/>
      <c r="O39" s="60">
        <v>0</v>
      </c>
      <c r="P39" s="327">
        <f t="shared" si="4"/>
        <v>0</v>
      </c>
      <c r="R39" s="322">
        <v>10</v>
      </c>
      <c r="S39" s="322">
        <v>2</v>
      </c>
      <c r="T39" s="322"/>
      <c r="U39" s="322"/>
      <c r="V39" s="322"/>
      <c r="W39" s="322"/>
      <c r="X39" s="322">
        <f t="shared" si="6"/>
        <v>12</v>
      </c>
      <c r="Y39" s="371">
        <f t="shared" si="7"/>
        <v>48</v>
      </c>
      <c r="Z39" s="371">
        <v>0</v>
      </c>
      <c r="AA39" s="371">
        <f t="shared" si="8"/>
        <v>48</v>
      </c>
    </row>
    <row r="40" spans="2:27" ht="12.75">
      <c r="B40" s="597" t="s">
        <v>233</v>
      </c>
      <c r="C40" s="598"/>
      <c r="D40" s="75" t="s">
        <v>826</v>
      </c>
      <c r="E40" s="75" t="s">
        <v>49</v>
      </c>
      <c r="F40" s="71" t="s">
        <v>19</v>
      </c>
      <c r="G40" s="94" t="s">
        <v>63</v>
      </c>
      <c r="H40" s="68"/>
      <c r="I40" s="68"/>
      <c r="J40" s="70">
        <v>4</v>
      </c>
      <c r="K40" s="10">
        <f t="shared" si="5"/>
        <v>44</v>
      </c>
      <c r="L40" s="672" t="s">
        <v>59</v>
      </c>
      <c r="M40" s="673"/>
      <c r="O40" s="60">
        <v>0</v>
      </c>
      <c r="P40" s="327">
        <f t="shared" si="4"/>
        <v>0</v>
      </c>
      <c r="R40" s="322">
        <v>10</v>
      </c>
      <c r="S40" s="322"/>
      <c r="T40" s="322">
        <v>-2</v>
      </c>
      <c r="U40" s="322">
        <v>3</v>
      </c>
      <c r="V40" s="322"/>
      <c r="W40" s="322"/>
      <c r="X40" s="322">
        <f t="shared" si="6"/>
        <v>11</v>
      </c>
      <c r="Y40" s="371">
        <f t="shared" si="7"/>
        <v>44</v>
      </c>
      <c r="Z40" s="371">
        <v>0</v>
      </c>
      <c r="AA40" s="371">
        <f t="shared" si="8"/>
        <v>44</v>
      </c>
    </row>
    <row r="41" spans="2:27" ht="12.75">
      <c r="B41" s="540" t="s">
        <v>574</v>
      </c>
      <c r="C41" s="540" t="s">
        <v>573</v>
      </c>
      <c r="D41" s="71" t="s">
        <v>23</v>
      </c>
      <c r="E41" s="71" t="s">
        <v>16</v>
      </c>
      <c r="F41" s="71" t="s">
        <v>19</v>
      </c>
      <c r="G41" s="1"/>
      <c r="H41" s="1"/>
      <c r="I41" s="1"/>
      <c r="J41" s="70">
        <v>4</v>
      </c>
      <c r="K41" s="10">
        <f t="shared" si="5"/>
        <v>40</v>
      </c>
      <c r="L41" s="728" t="s">
        <v>93</v>
      </c>
      <c r="M41" s="729"/>
      <c r="O41" s="60">
        <v>0</v>
      </c>
      <c r="P41" s="327">
        <f t="shared" si="4"/>
        <v>0</v>
      </c>
      <c r="R41" s="322">
        <v>10</v>
      </c>
      <c r="S41" s="322">
        <v>2</v>
      </c>
      <c r="T41" s="322">
        <v>-2</v>
      </c>
      <c r="U41" s="322"/>
      <c r="V41" s="322"/>
      <c r="W41" s="322"/>
      <c r="X41" s="322">
        <f t="shared" si="6"/>
        <v>10</v>
      </c>
      <c r="Y41" s="371">
        <f t="shared" si="7"/>
        <v>40</v>
      </c>
      <c r="Z41" s="371">
        <v>0</v>
      </c>
      <c r="AA41" s="371">
        <f t="shared" si="8"/>
        <v>40</v>
      </c>
    </row>
    <row r="42" spans="2:27" ht="12.75">
      <c r="B42" s="538"/>
      <c r="C42" s="606"/>
      <c r="D42" s="71" t="s">
        <v>43</v>
      </c>
      <c r="E42" s="71" t="s">
        <v>16</v>
      </c>
      <c r="F42" s="71" t="s">
        <v>19</v>
      </c>
      <c r="G42" s="1"/>
      <c r="H42" s="1"/>
      <c r="I42" s="1"/>
      <c r="J42" s="70">
        <v>4</v>
      </c>
      <c r="K42" s="10">
        <f t="shared" si="5"/>
        <v>20</v>
      </c>
      <c r="L42" s="732"/>
      <c r="M42" s="733"/>
      <c r="O42" s="60">
        <v>0</v>
      </c>
      <c r="P42" s="327">
        <f t="shared" si="4"/>
        <v>0</v>
      </c>
      <c r="R42" s="322">
        <v>5</v>
      </c>
      <c r="S42" s="322">
        <v>2</v>
      </c>
      <c r="T42" s="322">
        <v>-2</v>
      </c>
      <c r="U42" s="322"/>
      <c r="V42" s="322"/>
      <c r="W42" s="322"/>
      <c r="X42" s="322">
        <f t="shared" si="6"/>
        <v>5</v>
      </c>
      <c r="Y42" s="371">
        <f t="shared" si="7"/>
        <v>20</v>
      </c>
      <c r="Z42" s="371">
        <v>0</v>
      </c>
      <c r="AA42" s="371">
        <f t="shared" si="8"/>
        <v>20</v>
      </c>
    </row>
    <row r="43" spans="2:27" ht="12.75">
      <c r="B43" s="597" t="s">
        <v>234</v>
      </c>
      <c r="C43" s="598"/>
      <c r="D43" s="71" t="s">
        <v>1106</v>
      </c>
      <c r="E43" s="75" t="s">
        <v>49</v>
      </c>
      <c r="F43" s="75" t="s">
        <v>19</v>
      </c>
      <c r="G43" s="89"/>
      <c r="H43" s="89"/>
      <c r="I43" s="89"/>
      <c r="J43" s="70">
        <v>4</v>
      </c>
      <c r="K43" s="10">
        <f t="shared" si="5"/>
        <v>12</v>
      </c>
      <c r="L43" s="672" t="s">
        <v>60</v>
      </c>
      <c r="M43" s="673"/>
      <c r="O43" s="60">
        <v>0</v>
      </c>
      <c r="P43" s="327">
        <f t="shared" si="4"/>
        <v>0</v>
      </c>
      <c r="R43" s="322">
        <v>5</v>
      </c>
      <c r="S43" s="322"/>
      <c r="T43" s="322">
        <v>-2</v>
      </c>
      <c r="U43" s="322"/>
      <c r="V43" s="322"/>
      <c r="W43" s="322"/>
      <c r="X43" s="322">
        <f t="shared" si="6"/>
        <v>3</v>
      </c>
      <c r="Y43" s="371">
        <f t="shared" si="7"/>
        <v>12</v>
      </c>
      <c r="Z43" s="371">
        <v>0</v>
      </c>
      <c r="AA43" s="371">
        <f t="shared" si="8"/>
        <v>12</v>
      </c>
    </row>
    <row r="44" spans="2:27" ht="12.75">
      <c r="B44" s="623" t="s">
        <v>97</v>
      </c>
      <c r="C44" s="624"/>
      <c r="D44" s="48" t="s">
        <v>820</v>
      </c>
      <c r="E44" s="1"/>
      <c r="F44" s="9"/>
      <c r="G44" s="5"/>
      <c r="H44" s="5"/>
      <c r="I44" s="5"/>
      <c r="J44" s="10">
        <v>1</v>
      </c>
      <c r="K44" s="10">
        <f t="shared" si="5"/>
        <v>70</v>
      </c>
      <c r="L44" s="423" t="s">
        <v>42</v>
      </c>
      <c r="M44" s="424"/>
      <c r="O44" s="60">
        <v>0</v>
      </c>
      <c r="P44" s="327">
        <f t="shared" si="4"/>
        <v>0</v>
      </c>
      <c r="R44" s="322">
        <v>70</v>
      </c>
      <c r="S44" s="322"/>
      <c r="T44" s="322"/>
      <c r="U44" s="322"/>
      <c r="V44" s="322"/>
      <c r="W44" s="322"/>
      <c r="X44" s="322">
        <f t="shared" si="6"/>
        <v>70</v>
      </c>
      <c r="Y44" s="371">
        <f t="shared" si="7"/>
        <v>70</v>
      </c>
      <c r="Z44" s="371">
        <v>0</v>
      </c>
      <c r="AA44" s="371">
        <f t="shared" si="8"/>
        <v>70</v>
      </c>
    </row>
    <row r="45" spans="2:27" ht="12.75">
      <c r="B45" s="453" t="s">
        <v>56</v>
      </c>
      <c r="C45" s="454"/>
      <c r="D45" s="9" t="s">
        <v>125</v>
      </c>
      <c r="E45" s="7"/>
      <c r="F45" s="7"/>
      <c r="G45" s="7"/>
      <c r="H45" s="7"/>
      <c r="I45" s="7"/>
      <c r="J45" s="10">
        <v>1</v>
      </c>
      <c r="K45" s="10">
        <f t="shared" si="5"/>
        <v>5</v>
      </c>
      <c r="L45" s="636" t="s">
        <v>245</v>
      </c>
      <c r="M45" s="637"/>
      <c r="O45" s="60">
        <v>0</v>
      </c>
      <c r="P45" s="327">
        <f>O45*K45</f>
        <v>0</v>
      </c>
      <c r="R45" s="322">
        <v>5</v>
      </c>
      <c r="S45" s="322"/>
      <c r="T45" s="322"/>
      <c r="U45" s="322"/>
      <c r="V45" s="322"/>
      <c r="W45" s="322"/>
      <c r="X45" s="322">
        <f t="shared" si="6"/>
        <v>5</v>
      </c>
      <c r="Y45" s="371">
        <f t="shared" si="7"/>
        <v>5</v>
      </c>
      <c r="Z45" s="371">
        <v>0</v>
      </c>
      <c r="AA45" s="371">
        <f t="shared" si="8"/>
        <v>5</v>
      </c>
    </row>
    <row r="46" spans="2:13" ht="12.75">
      <c r="B46" s="15" t="s">
        <v>72</v>
      </c>
      <c r="C46" s="95"/>
      <c r="D46" s="19"/>
      <c r="E46" s="19"/>
      <c r="F46" s="19"/>
      <c r="G46" s="19"/>
      <c r="H46" s="19"/>
      <c r="I46" s="19"/>
      <c r="J46" s="19"/>
      <c r="K46" s="17"/>
      <c r="L46" s="19"/>
      <c r="M46" s="20"/>
    </row>
    <row r="47" spans="2:16" ht="12.75">
      <c r="B47" s="80" t="s">
        <v>1059</v>
      </c>
      <c r="C47" s="144"/>
      <c r="D47" s="36"/>
      <c r="E47" s="36"/>
      <c r="F47" s="36"/>
      <c r="G47" s="36"/>
      <c r="H47" s="36"/>
      <c r="I47" s="36"/>
      <c r="J47" s="36"/>
      <c r="K47" s="346"/>
      <c r="L47" s="36"/>
      <c r="M47" s="37"/>
      <c r="O47" s="228">
        <f>SUM(O5:O46)</f>
        <v>1</v>
      </c>
      <c r="P47" s="354">
        <f>SUM(P5:P46)</f>
        <v>0</v>
      </c>
    </row>
    <row r="48" spans="2:13" ht="12.75">
      <c r="B48" s="81" t="s">
        <v>1060</v>
      </c>
      <c r="C48" s="104"/>
      <c r="D48" s="31"/>
      <c r="E48" s="31"/>
      <c r="F48" s="31"/>
      <c r="G48" s="31"/>
      <c r="H48" s="31"/>
      <c r="I48" s="31"/>
      <c r="J48" s="31"/>
      <c r="K48" s="335"/>
      <c r="L48" s="31"/>
      <c r="M48" s="32"/>
    </row>
    <row r="49" spans="2:13" ht="12.75">
      <c r="B49" s="82" t="s">
        <v>235</v>
      </c>
      <c r="C49" s="145"/>
      <c r="D49" s="39"/>
      <c r="E49" s="39"/>
      <c r="F49" s="39"/>
      <c r="G49" s="39"/>
      <c r="H49" s="39"/>
      <c r="I49" s="39"/>
      <c r="J49" s="39"/>
      <c r="K49" s="329"/>
      <c r="L49" s="39"/>
      <c r="M49" s="40"/>
    </row>
    <row r="51" ht="12.75">
      <c r="B51" t="s">
        <v>1062</v>
      </c>
    </row>
    <row r="52" spans="2:3" ht="12.75">
      <c r="B52" s="104" t="s">
        <v>311</v>
      </c>
      <c r="C52" s="104"/>
    </row>
    <row r="53" spans="2:3" ht="12.75">
      <c r="B53" s="104" t="s">
        <v>1061</v>
      </c>
      <c r="C53" s="104"/>
    </row>
    <row r="55" spans="2:27" ht="15.75">
      <c r="B55" s="506" t="s">
        <v>660</v>
      </c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8"/>
      <c r="R55" s="594" t="s">
        <v>126</v>
      </c>
      <c r="S55" s="595"/>
      <c r="T55" s="595"/>
      <c r="U55" s="595"/>
      <c r="V55" s="595"/>
      <c r="W55" s="595"/>
      <c r="X55" s="596"/>
      <c r="Y55" s="663" t="s">
        <v>1122</v>
      </c>
      <c r="Z55" s="664"/>
      <c r="AA55" s="665"/>
    </row>
    <row r="56" spans="2:27" ht="12.75" customHeight="1">
      <c r="B56" s="428" t="s">
        <v>35</v>
      </c>
      <c r="C56" s="429"/>
      <c r="D56" s="434" t="s">
        <v>36</v>
      </c>
      <c r="E56" s="434" t="s">
        <v>37</v>
      </c>
      <c r="F56" s="434" t="s">
        <v>38</v>
      </c>
      <c r="G56" s="434" t="s">
        <v>39</v>
      </c>
      <c r="H56" s="499" t="s">
        <v>1104</v>
      </c>
      <c r="I56" s="499"/>
      <c r="J56" s="426" t="s">
        <v>40</v>
      </c>
      <c r="K56" s="472" t="s">
        <v>45</v>
      </c>
      <c r="L56" s="441" t="s">
        <v>41</v>
      </c>
      <c r="M56" s="442"/>
      <c r="R56" s="460" t="s">
        <v>119</v>
      </c>
      <c r="S56" s="460" t="s">
        <v>37</v>
      </c>
      <c r="T56" s="460" t="s">
        <v>38</v>
      </c>
      <c r="U56" s="626" t="s">
        <v>120</v>
      </c>
      <c r="V56" s="460" t="s">
        <v>1102</v>
      </c>
      <c r="W56" s="460" t="s">
        <v>1103</v>
      </c>
      <c r="X56" s="460" t="s">
        <v>121</v>
      </c>
      <c r="Y56" s="419" t="s">
        <v>1123</v>
      </c>
      <c r="Z56" s="419" t="s">
        <v>1124</v>
      </c>
      <c r="AA56" s="419" t="s">
        <v>1125</v>
      </c>
    </row>
    <row r="57" spans="2:27" ht="12.75">
      <c r="B57" s="430"/>
      <c r="C57" s="431"/>
      <c r="D57" s="435"/>
      <c r="E57" s="435"/>
      <c r="F57" s="435"/>
      <c r="G57" s="435"/>
      <c r="H57" s="280" t="s">
        <v>1102</v>
      </c>
      <c r="I57" s="279" t="s">
        <v>1103</v>
      </c>
      <c r="J57" s="427"/>
      <c r="K57" s="473"/>
      <c r="L57" s="443"/>
      <c r="M57" s="444"/>
      <c r="R57" s="461"/>
      <c r="S57" s="461"/>
      <c r="T57" s="461"/>
      <c r="U57" s="627"/>
      <c r="V57" s="461"/>
      <c r="W57" s="461"/>
      <c r="X57" s="461"/>
      <c r="Y57" s="420"/>
      <c r="Z57" s="420"/>
      <c r="AA57" s="420"/>
    </row>
    <row r="58" spans="2:27" ht="12.75">
      <c r="B58" s="597" t="s">
        <v>127</v>
      </c>
      <c r="C58" s="598"/>
      <c r="D58" s="54" t="s">
        <v>128</v>
      </c>
      <c r="E58" s="54"/>
      <c r="F58" s="54"/>
      <c r="G58" s="54"/>
      <c r="H58" s="54"/>
      <c r="I58" s="54"/>
      <c r="J58" s="56">
        <v>1</v>
      </c>
      <c r="K58" s="10">
        <f>AA58</f>
        <v>20</v>
      </c>
      <c r="L58" s="423">
        <v>1</v>
      </c>
      <c r="M58" s="424"/>
      <c r="O58" s="60">
        <v>0</v>
      </c>
      <c r="P58" s="327">
        <f>O58*K58</f>
        <v>0</v>
      </c>
      <c r="R58" s="330">
        <v>20</v>
      </c>
      <c r="S58" s="313"/>
      <c r="T58" s="313"/>
      <c r="U58" s="313"/>
      <c r="V58" s="313"/>
      <c r="W58" s="313"/>
      <c r="X58" s="322">
        <f>SUM(R58:W58)</f>
        <v>20</v>
      </c>
      <c r="Y58" s="371">
        <f>X58*J58</f>
        <v>20</v>
      </c>
      <c r="Z58" s="371">
        <v>0</v>
      </c>
      <c r="AA58" s="371">
        <f>Y58+Z58</f>
        <v>20</v>
      </c>
    </row>
    <row r="59" spans="2:27" ht="12.75">
      <c r="B59" s="15" t="s">
        <v>129</v>
      </c>
      <c r="C59" s="95"/>
      <c r="D59" s="16"/>
      <c r="E59" s="16"/>
      <c r="F59" s="16"/>
      <c r="G59" s="16"/>
      <c r="H59" s="16"/>
      <c r="I59" s="16"/>
      <c r="J59" s="17"/>
      <c r="K59" s="47"/>
      <c r="L59" s="47"/>
      <c r="M59" s="18"/>
      <c r="R59" s="44"/>
      <c r="S59" s="45"/>
      <c r="T59" s="45"/>
      <c r="U59" s="45"/>
      <c r="V59" s="45"/>
      <c r="W59" s="45"/>
      <c r="X59" s="46"/>
      <c r="Y59" s="378"/>
      <c r="Z59" s="373"/>
      <c r="AA59" s="374"/>
    </row>
    <row r="60" spans="2:27" ht="12.75" customHeight="1">
      <c r="B60" s="526" t="s">
        <v>27</v>
      </c>
      <c r="C60" s="583"/>
      <c r="D60" s="53" t="s">
        <v>224</v>
      </c>
      <c r="E60" s="53" t="s">
        <v>225</v>
      </c>
      <c r="F60" s="9" t="s">
        <v>21</v>
      </c>
      <c r="G60" s="53"/>
      <c r="H60" s="53" t="s">
        <v>172</v>
      </c>
      <c r="I60" s="53"/>
      <c r="J60" s="53">
        <v>4</v>
      </c>
      <c r="K60" s="10">
        <f>AA60</f>
        <v>112</v>
      </c>
      <c r="L60" s="675" t="s">
        <v>110</v>
      </c>
      <c r="M60" s="647"/>
      <c r="O60" s="60">
        <v>0</v>
      </c>
      <c r="P60" s="327">
        <f>O60*K60</f>
        <v>0</v>
      </c>
      <c r="R60" s="322">
        <v>10</v>
      </c>
      <c r="S60" s="322">
        <v>10</v>
      </c>
      <c r="T60" s="322">
        <v>5</v>
      </c>
      <c r="U60" s="322"/>
      <c r="V60" s="322">
        <v>3</v>
      </c>
      <c r="W60" s="322"/>
      <c r="X60" s="322">
        <f>SUM(R60:W60)</f>
        <v>28</v>
      </c>
      <c r="Y60" s="371">
        <f>X60*J60</f>
        <v>112</v>
      </c>
      <c r="Z60" s="371">
        <v>0</v>
      </c>
      <c r="AA60" s="371">
        <f>Y60+Z60</f>
        <v>112</v>
      </c>
    </row>
    <row r="61" spans="2:27" ht="12.75">
      <c r="B61" s="526" t="s">
        <v>640</v>
      </c>
      <c r="C61" s="583"/>
      <c r="D61" s="71" t="s">
        <v>194</v>
      </c>
      <c r="E61" s="71" t="s">
        <v>49</v>
      </c>
      <c r="F61" s="71" t="s">
        <v>20</v>
      </c>
      <c r="G61" s="71" t="s">
        <v>63</v>
      </c>
      <c r="H61" s="1"/>
      <c r="I61" s="1"/>
      <c r="J61" s="10">
        <v>4</v>
      </c>
      <c r="K61" s="10">
        <f>AA61</f>
        <v>52</v>
      </c>
      <c r="L61" s="670" t="s">
        <v>85</v>
      </c>
      <c r="M61" s="671"/>
      <c r="O61" s="60">
        <v>0</v>
      </c>
      <c r="P61" s="327">
        <f>O61*K61</f>
        <v>0</v>
      </c>
      <c r="R61" s="322">
        <v>10</v>
      </c>
      <c r="S61" s="322"/>
      <c r="T61" s="322"/>
      <c r="U61" s="322">
        <v>3</v>
      </c>
      <c r="V61" s="322"/>
      <c r="W61" s="322"/>
      <c r="X61" s="322">
        <f>SUM(R61:W61)</f>
        <v>13</v>
      </c>
      <c r="Y61" s="371">
        <f>X61*J61</f>
        <v>52</v>
      </c>
      <c r="Z61" s="371">
        <v>0</v>
      </c>
      <c r="AA61" s="371">
        <f>Y61+Z61</f>
        <v>52</v>
      </c>
    </row>
    <row r="62" spans="2:27" ht="12.75">
      <c r="B62" s="599" t="s">
        <v>484</v>
      </c>
      <c r="C62" s="600"/>
      <c r="D62" s="71" t="s">
        <v>44</v>
      </c>
      <c r="E62" s="71" t="s">
        <v>49</v>
      </c>
      <c r="F62" s="71" t="s">
        <v>20</v>
      </c>
      <c r="G62" s="71" t="s">
        <v>63</v>
      </c>
      <c r="H62" s="1"/>
      <c r="I62" s="1"/>
      <c r="J62" s="53">
        <v>4</v>
      </c>
      <c r="K62" s="10">
        <f>AA62</f>
        <v>32</v>
      </c>
      <c r="L62" s="449" t="s">
        <v>93</v>
      </c>
      <c r="M62" s="450"/>
      <c r="O62" s="60">
        <v>0</v>
      </c>
      <c r="P62" s="327">
        <f>O62*K62</f>
        <v>0</v>
      </c>
      <c r="R62" s="322">
        <v>5</v>
      </c>
      <c r="S62" s="322"/>
      <c r="T62" s="322"/>
      <c r="U62" s="322">
        <v>3</v>
      </c>
      <c r="V62" s="322"/>
      <c r="W62" s="322"/>
      <c r="X62" s="322">
        <f>SUM(R62:W62)</f>
        <v>8</v>
      </c>
      <c r="Y62" s="371">
        <f>X62*J62</f>
        <v>32</v>
      </c>
      <c r="Z62" s="371">
        <v>0</v>
      </c>
      <c r="AA62" s="371">
        <f>Y62+Z62</f>
        <v>32</v>
      </c>
    </row>
    <row r="63" spans="2:27" ht="12.75">
      <c r="B63" s="613"/>
      <c r="C63" s="667"/>
      <c r="D63" s="71" t="s">
        <v>953</v>
      </c>
      <c r="E63" s="71" t="s">
        <v>49</v>
      </c>
      <c r="F63" s="71" t="s">
        <v>20</v>
      </c>
      <c r="G63" s="71" t="s">
        <v>63</v>
      </c>
      <c r="H63" s="1"/>
      <c r="I63" s="1"/>
      <c r="J63" s="10">
        <v>4</v>
      </c>
      <c r="K63" s="10">
        <f>AA63</f>
        <v>32</v>
      </c>
      <c r="L63" s="451"/>
      <c r="M63" s="452"/>
      <c r="O63" s="60">
        <v>0</v>
      </c>
      <c r="P63" s="327">
        <f>O63*K63</f>
        <v>0</v>
      </c>
      <c r="R63" s="322">
        <v>5</v>
      </c>
      <c r="S63" s="322"/>
      <c r="T63" s="322"/>
      <c r="U63" s="322">
        <v>3</v>
      </c>
      <c r="V63" s="322"/>
      <c r="W63" s="322"/>
      <c r="X63" s="322">
        <f>SUM(R63:W63)</f>
        <v>8</v>
      </c>
      <c r="Y63" s="371">
        <f>X63*J63</f>
        <v>32</v>
      </c>
      <c r="Z63" s="371">
        <v>0</v>
      </c>
      <c r="AA63" s="371">
        <f>Y63+Z63</f>
        <v>32</v>
      </c>
    </row>
    <row r="65" spans="15:16" ht="12.75">
      <c r="O65" s="228">
        <f>SUM(O47:O64)</f>
        <v>1</v>
      </c>
      <c r="P65" s="354">
        <f>SUM(P47:P64)</f>
        <v>0</v>
      </c>
    </row>
  </sheetData>
  <sheetProtection/>
  <mergeCells count="125">
    <mergeCell ref="F3:F4"/>
    <mergeCell ref="L38:M39"/>
    <mergeCell ref="B6:C6"/>
    <mergeCell ref="L6:M6"/>
    <mergeCell ref="O2:P2"/>
    <mergeCell ref="D56:D57"/>
    <mergeCell ref="E56:E57"/>
    <mergeCell ref="F56:F57"/>
    <mergeCell ref="G56:G57"/>
    <mergeCell ref="H56:I56"/>
    <mergeCell ref="E3:E4"/>
    <mergeCell ref="V56:V57"/>
    <mergeCell ref="G3:G4"/>
    <mergeCell ref="H3:I3"/>
    <mergeCell ref="V3:V4"/>
    <mergeCell ref="W3:W4"/>
    <mergeCell ref="L36:M36"/>
    <mergeCell ref="L13:M13"/>
    <mergeCell ref="L14:M14"/>
    <mergeCell ref="L23:L24"/>
    <mergeCell ref="L60:M60"/>
    <mergeCell ref="W56:W57"/>
    <mergeCell ref="L45:M45"/>
    <mergeCell ref="L37:M37"/>
    <mergeCell ref="K56:K57"/>
    <mergeCell ref="L43:M43"/>
    <mergeCell ref="L44:M44"/>
    <mergeCell ref="B61:C61"/>
    <mergeCell ref="L61:M61"/>
    <mergeCell ref="B62:C63"/>
    <mergeCell ref="T56:T57"/>
    <mergeCell ref="U56:U57"/>
    <mergeCell ref="L56:M57"/>
    <mergeCell ref="R56:R57"/>
    <mergeCell ref="S56:S57"/>
    <mergeCell ref="L62:M63"/>
    <mergeCell ref="B60:C60"/>
    <mergeCell ref="X56:X57"/>
    <mergeCell ref="B58:C58"/>
    <mergeCell ref="L58:M58"/>
    <mergeCell ref="B55:M55"/>
    <mergeCell ref="R55:X55"/>
    <mergeCell ref="B56:C57"/>
    <mergeCell ref="J56:J57"/>
    <mergeCell ref="L26:M27"/>
    <mergeCell ref="L28:M28"/>
    <mergeCell ref="L29:M29"/>
    <mergeCell ref="M19:M24"/>
    <mergeCell ref="L21:L22"/>
    <mergeCell ref="L40:M40"/>
    <mergeCell ref="B37:C37"/>
    <mergeCell ref="B31:C32"/>
    <mergeCell ref="B38:C39"/>
    <mergeCell ref="B36:C36"/>
    <mergeCell ref="B41:B42"/>
    <mergeCell ref="B44:C44"/>
    <mergeCell ref="C41:C42"/>
    <mergeCell ref="B43:C43"/>
    <mergeCell ref="B45:C45"/>
    <mergeCell ref="L3:M4"/>
    <mergeCell ref="L5:M5"/>
    <mergeCell ref="L8:M10"/>
    <mergeCell ref="L11:M11"/>
    <mergeCell ref="L12:M12"/>
    <mergeCell ref="B33:C33"/>
    <mergeCell ref="B34:C34"/>
    <mergeCell ref="B40:C40"/>
    <mergeCell ref="B3:C4"/>
    <mergeCell ref="B5:C5"/>
    <mergeCell ref="B8:C8"/>
    <mergeCell ref="B9:C10"/>
    <mergeCell ref="B17:C18"/>
    <mergeCell ref="B21:C22"/>
    <mergeCell ref="D38:D39"/>
    <mergeCell ref="B26:C26"/>
    <mergeCell ref="B27:C27"/>
    <mergeCell ref="B28:C28"/>
    <mergeCell ref="B29:C29"/>
    <mergeCell ref="E31:E32"/>
    <mergeCell ref="D23:D24"/>
    <mergeCell ref="B19:C20"/>
    <mergeCell ref="D12:D13"/>
    <mergeCell ref="B23:C24"/>
    <mergeCell ref="B12:B13"/>
    <mergeCell ref="C12:C13"/>
    <mergeCell ref="D3:D4"/>
    <mergeCell ref="E38:E39"/>
    <mergeCell ref="B30:C30"/>
    <mergeCell ref="D21:D22"/>
    <mergeCell ref="E21:E22"/>
    <mergeCell ref="B14:C14"/>
    <mergeCell ref="B15:C16"/>
    <mergeCell ref="D19:D20"/>
    <mergeCell ref="E19:E20"/>
    <mergeCell ref="D31:D32"/>
    <mergeCell ref="U3:U4"/>
    <mergeCell ref="T3:T4"/>
    <mergeCell ref="S3:S4"/>
    <mergeCell ref="E23:E24"/>
    <mergeCell ref="X3:X4"/>
    <mergeCell ref="D9:D10"/>
    <mergeCell ref="E9:E10"/>
    <mergeCell ref="R3:R4"/>
    <mergeCell ref="O3:O4"/>
    <mergeCell ref="P3:P4"/>
    <mergeCell ref="L15:M18"/>
    <mergeCell ref="L19:L20"/>
    <mergeCell ref="Y2:AA2"/>
    <mergeCell ref="Y3:Y4"/>
    <mergeCell ref="Z3:Z4"/>
    <mergeCell ref="AA3:AA4"/>
    <mergeCell ref="B2:M2"/>
    <mergeCell ref="R2:X2"/>
    <mergeCell ref="J3:J4"/>
    <mergeCell ref="K3:K4"/>
    <mergeCell ref="Y55:AA55"/>
    <mergeCell ref="Y56:Y57"/>
    <mergeCell ref="Z56:Z57"/>
    <mergeCell ref="AA56:AA57"/>
    <mergeCell ref="F31:F32"/>
    <mergeCell ref="G31:G32"/>
    <mergeCell ref="L30:M32"/>
    <mergeCell ref="L41:M42"/>
    <mergeCell ref="L33:M34"/>
    <mergeCell ref="L35:M3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AA3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3" width="7.57421875" style="0" customWidth="1"/>
    <col min="14" max="14" width="2.00390625" style="0" customWidth="1"/>
    <col min="15" max="15" width="6.421875" style="0" customWidth="1"/>
    <col min="16" max="16" width="6.8515625" style="43" customWidth="1"/>
    <col min="17" max="17" width="2.00390625" style="43" customWidth="1"/>
    <col min="18" max="18" width="7.57421875" style="43" customWidth="1"/>
    <col min="19" max="19" width="8.00390625" style="43" customWidth="1"/>
    <col min="20" max="20" width="8.28125" style="43" customWidth="1"/>
    <col min="21" max="23" width="8.7109375" style="43" customWidth="1"/>
    <col min="24" max="24" width="9.140625" style="43" customWidth="1"/>
  </cols>
  <sheetData>
    <row r="1" ht="8.25" customHeight="1"/>
    <row r="2" spans="2:27" ht="15.75">
      <c r="B2" s="506" t="s">
        <v>748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O7" s="227"/>
      <c r="P7" s="350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>
      <c r="B8" s="588" t="s">
        <v>749</v>
      </c>
      <c r="C8" s="589"/>
      <c r="D8" s="436" t="s">
        <v>137</v>
      </c>
      <c r="E8" s="436" t="s">
        <v>17</v>
      </c>
      <c r="F8" s="48" t="s">
        <v>21</v>
      </c>
      <c r="G8" s="48" t="s">
        <v>405</v>
      </c>
      <c r="H8" s="9"/>
      <c r="I8" s="9"/>
      <c r="J8" s="53">
        <v>4</v>
      </c>
      <c r="K8" s="10">
        <f aca="true" t="shared" si="0" ref="K8:K22">AA8</f>
        <v>86</v>
      </c>
      <c r="L8" s="544" t="s">
        <v>42</v>
      </c>
      <c r="M8" s="545"/>
      <c r="O8" s="226">
        <v>0</v>
      </c>
      <c r="P8" s="351">
        <f aca="true" t="shared" si="1" ref="P8:P22">O8*X8</f>
        <v>0</v>
      </c>
      <c r="R8" s="322">
        <v>10</v>
      </c>
      <c r="S8" s="322">
        <v>5</v>
      </c>
      <c r="T8" s="322">
        <v>5</v>
      </c>
      <c r="U8" s="322">
        <v>3</v>
      </c>
      <c r="V8" s="322"/>
      <c r="W8" s="322"/>
      <c r="X8" s="322">
        <f aca="true" t="shared" si="2" ref="X8:X22">SUM(R8:W8)</f>
        <v>23</v>
      </c>
      <c r="Y8" s="371">
        <f aca="true" t="shared" si="3" ref="Y8:Y22">X8*J8</f>
        <v>92</v>
      </c>
      <c r="Z8" s="371">
        <v>-6</v>
      </c>
      <c r="AA8" s="371">
        <f aca="true" t="shared" si="4" ref="AA8:AA22">Y8+Z8</f>
        <v>86</v>
      </c>
    </row>
    <row r="9" spans="2:27" ht="12.75">
      <c r="B9" s="592"/>
      <c r="C9" s="593"/>
      <c r="D9" s="480"/>
      <c r="E9" s="480"/>
      <c r="F9" s="48" t="s">
        <v>20</v>
      </c>
      <c r="G9" s="48" t="s">
        <v>405</v>
      </c>
      <c r="H9" s="9"/>
      <c r="I9" s="9"/>
      <c r="J9" s="53">
        <v>4</v>
      </c>
      <c r="K9" s="10">
        <f t="shared" si="0"/>
        <v>66</v>
      </c>
      <c r="L9" s="546"/>
      <c r="M9" s="547"/>
      <c r="O9" s="226">
        <v>0</v>
      </c>
      <c r="P9" s="351">
        <f t="shared" si="1"/>
        <v>0</v>
      </c>
      <c r="R9" s="322">
        <v>10</v>
      </c>
      <c r="S9" s="322">
        <v>5</v>
      </c>
      <c r="T9" s="322"/>
      <c r="U9" s="322">
        <v>3</v>
      </c>
      <c r="V9" s="322"/>
      <c r="W9" s="322"/>
      <c r="X9" s="322">
        <f t="shared" si="2"/>
        <v>18</v>
      </c>
      <c r="Y9" s="371">
        <f t="shared" si="3"/>
        <v>72</v>
      </c>
      <c r="Z9" s="371">
        <v>-6</v>
      </c>
      <c r="AA9" s="371">
        <f t="shared" si="4"/>
        <v>66</v>
      </c>
    </row>
    <row r="10" spans="2:27" ht="12.75">
      <c r="B10" s="445" t="s">
        <v>593</v>
      </c>
      <c r="C10" s="446"/>
      <c r="D10" s="436" t="s">
        <v>137</v>
      </c>
      <c r="E10" s="436" t="s">
        <v>16</v>
      </c>
      <c r="F10" s="48" t="s">
        <v>20</v>
      </c>
      <c r="G10" s="9"/>
      <c r="H10" s="9"/>
      <c r="I10" s="9"/>
      <c r="J10" s="53">
        <v>4</v>
      </c>
      <c r="K10" s="10">
        <f t="shared" si="0"/>
        <v>48</v>
      </c>
      <c r="L10" s="544" t="s">
        <v>110</v>
      </c>
      <c r="M10" s="545"/>
      <c r="O10" s="226">
        <v>0</v>
      </c>
      <c r="P10" s="351">
        <f t="shared" si="1"/>
        <v>0</v>
      </c>
      <c r="R10" s="322">
        <v>10</v>
      </c>
      <c r="S10" s="322">
        <v>2</v>
      </c>
      <c r="T10" s="322"/>
      <c r="U10" s="322"/>
      <c r="V10" s="322"/>
      <c r="W10" s="322"/>
      <c r="X10" s="322">
        <f t="shared" si="2"/>
        <v>12</v>
      </c>
      <c r="Y10" s="371">
        <f t="shared" si="3"/>
        <v>48</v>
      </c>
      <c r="Z10" s="371">
        <v>0</v>
      </c>
      <c r="AA10" s="371">
        <f t="shared" si="4"/>
        <v>48</v>
      </c>
    </row>
    <row r="11" spans="2:27" ht="12.75">
      <c r="B11" s="458"/>
      <c r="C11" s="459"/>
      <c r="D11" s="437"/>
      <c r="E11" s="480"/>
      <c r="F11" s="48" t="s">
        <v>19</v>
      </c>
      <c r="G11" s="9"/>
      <c r="H11" s="9"/>
      <c r="I11" s="9"/>
      <c r="J11" s="53">
        <v>4</v>
      </c>
      <c r="K11" s="10">
        <f t="shared" si="0"/>
        <v>40</v>
      </c>
      <c r="L11" s="688"/>
      <c r="M11" s="689"/>
      <c r="O11" s="226">
        <v>0</v>
      </c>
      <c r="P11" s="351">
        <f t="shared" si="1"/>
        <v>0</v>
      </c>
      <c r="R11" s="322">
        <v>10</v>
      </c>
      <c r="S11" s="322">
        <v>2</v>
      </c>
      <c r="T11" s="322">
        <v>-2</v>
      </c>
      <c r="U11" s="322"/>
      <c r="V11" s="322"/>
      <c r="W11" s="322"/>
      <c r="X11" s="322">
        <f t="shared" si="2"/>
        <v>10</v>
      </c>
      <c r="Y11" s="371">
        <f t="shared" si="3"/>
        <v>40</v>
      </c>
      <c r="Z11" s="371">
        <v>0</v>
      </c>
      <c r="AA11" s="371">
        <f t="shared" si="4"/>
        <v>40</v>
      </c>
    </row>
    <row r="12" spans="2:27" ht="12.75">
      <c r="B12" s="458"/>
      <c r="C12" s="459"/>
      <c r="D12" s="437"/>
      <c r="E12" s="436" t="s">
        <v>49</v>
      </c>
      <c r="F12" s="48" t="s">
        <v>20</v>
      </c>
      <c r="G12" s="9"/>
      <c r="H12" s="9"/>
      <c r="I12" s="9"/>
      <c r="J12" s="53">
        <v>4</v>
      </c>
      <c r="K12" s="10">
        <f t="shared" si="0"/>
        <v>40</v>
      </c>
      <c r="L12" s="688"/>
      <c r="M12" s="689"/>
      <c r="O12" s="226">
        <v>0</v>
      </c>
      <c r="P12" s="351">
        <f t="shared" si="1"/>
        <v>0</v>
      </c>
      <c r="R12" s="322">
        <v>10</v>
      </c>
      <c r="S12" s="322"/>
      <c r="T12" s="322"/>
      <c r="U12" s="322"/>
      <c r="V12" s="322"/>
      <c r="W12" s="322"/>
      <c r="X12" s="322">
        <f t="shared" si="2"/>
        <v>10</v>
      </c>
      <c r="Y12" s="371">
        <f t="shared" si="3"/>
        <v>40</v>
      </c>
      <c r="Z12" s="371">
        <v>0</v>
      </c>
      <c r="AA12" s="371">
        <f t="shared" si="4"/>
        <v>40</v>
      </c>
    </row>
    <row r="13" spans="2:27" ht="12.75">
      <c r="B13" s="483"/>
      <c r="C13" s="484"/>
      <c r="D13" s="480"/>
      <c r="E13" s="480"/>
      <c r="F13" s="48" t="s">
        <v>19</v>
      </c>
      <c r="G13" s="9"/>
      <c r="H13" s="9"/>
      <c r="I13" s="9"/>
      <c r="J13" s="53">
        <v>4</v>
      </c>
      <c r="K13" s="10">
        <f t="shared" si="0"/>
        <v>32</v>
      </c>
      <c r="L13" s="688"/>
      <c r="M13" s="689"/>
      <c r="O13" s="226">
        <v>0</v>
      </c>
      <c r="P13" s="351">
        <f t="shared" si="1"/>
        <v>0</v>
      </c>
      <c r="R13" s="322">
        <v>10</v>
      </c>
      <c r="S13" s="322"/>
      <c r="T13" s="322">
        <v>-2</v>
      </c>
      <c r="U13" s="322"/>
      <c r="V13" s="322"/>
      <c r="W13" s="322"/>
      <c r="X13" s="322">
        <f t="shared" si="2"/>
        <v>8</v>
      </c>
      <c r="Y13" s="371">
        <f t="shared" si="3"/>
        <v>32</v>
      </c>
      <c r="Z13" s="371">
        <v>0</v>
      </c>
      <c r="AA13" s="371">
        <f t="shared" si="4"/>
        <v>32</v>
      </c>
    </row>
    <row r="14" spans="2:27" ht="12.75">
      <c r="B14" s="645" t="s">
        <v>124</v>
      </c>
      <c r="C14" s="682"/>
      <c r="D14" s="71" t="s">
        <v>23</v>
      </c>
      <c r="E14" s="71" t="s">
        <v>16</v>
      </c>
      <c r="F14" s="91" t="s">
        <v>20</v>
      </c>
      <c r="G14" s="53"/>
      <c r="H14" s="74" t="s">
        <v>124</v>
      </c>
      <c r="I14" s="74"/>
      <c r="J14" s="53">
        <v>6</v>
      </c>
      <c r="K14" s="10">
        <f t="shared" si="0"/>
        <v>90</v>
      </c>
      <c r="L14" s="562" t="s">
        <v>174</v>
      </c>
      <c r="M14" s="575"/>
      <c r="O14" s="226">
        <v>0</v>
      </c>
      <c r="P14" s="351">
        <f t="shared" si="1"/>
        <v>0</v>
      </c>
      <c r="R14" s="322">
        <v>10</v>
      </c>
      <c r="S14" s="322">
        <v>2</v>
      </c>
      <c r="T14" s="322"/>
      <c r="U14" s="322"/>
      <c r="V14" s="322">
        <v>3</v>
      </c>
      <c r="W14" s="322"/>
      <c r="X14" s="322">
        <f t="shared" si="2"/>
        <v>15</v>
      </c>
      <c r="Y14" s="371">
        <f t="shared" si="3"/>
        <v>90</v>
      </c>
      <c r="Z14" s="371">
        <v>0</v>
      </c>
      <c r="AA14" s="371">
        <f t="shared" si="4"/>
        <v>90</v>
      </c>
    </row>
    <row r="15" spans="2:27" ht="12.75">
      <c r="B15" s="445" t="s">
        <v>70</v>
      </c>
      <c r="C15" s="446"/>
      <c r="D15" s="53" t="s">
        <v>23</v>
      </c>
      <c r="E15" s="436" t="s">
        <v>16</v>
      </c>
      <c r="F15" s="551" t="s">
        <v>20</v>
      </c>
      <c r="G15" s="9"/>
      <c r="H15" s="9"/>
      <c r="I15" s="9"/>
      <c r="J15" s="53">
        <v>4</v>
      </c>
      <c r="K15" s="10">
        <f t="shared" si="0"/>
        <v>48</v>
      </c>
      <c r="L15" s="544" t="s">
        <v>42</v>
      </c>
      <c r="M15" s="545"/>
      <c r="O15" s="226">
        <v>0</v>
      </c>
      <c r="P15" s="351">
        <f t="shared" si="1"/>
        <v>0</v>
      </c>
      <c r="R15" s="322">
        <v>10</v>
      </c>
      <c r="S15" s="322">
        <v>2</v>
      </c>
      <c r="T15" s="322"/>
      <c r="U15" s="322"/>
      <c r="V15" s="322"/>
      <c r="W15" s="322"/>
      <c r="X15" s="322">
        <f t="shared" si="2"/>
        <v>12</v>
      </c>
      <c r="Y15" s="371">
        <f t="shared" si="3"/>
        <v>48</v>
      </c>
      <c r="Z15" s="371">
        <v>0</v>
      </c>
      <c r="AA15" s="371">
        <f t="shared" si="4"/>
        <v>48</v>
      </c>
    </row>
    <row r="16" spans="2:27" ht="12.75">
      <c r="B16" s="458"/>
      <c r="C16" s="459"/>
      <c r="D16" s="91" t="s">
        <v>268</v>
      </c>
      <c r="E16" s="480"/>
      <c r="F16" s="552"/>
      <c r="G16" s="9"/>
      <c r="H16" s="9"/>
      <c r="I16" s="9"/>
      <c r="J16" s="53">
        <v>4</v>
      </c>
      <c r="K16" s="10">
        <f t="shared" si="0"/>
        <v>28</v>
      </c>
      <c r="L16" s="688"/>
      <c r="M16" s="689"/>
      <c r="O16" s="226">
        <v>0</v>
      </c>
      <c r="P16" s="351">
        <f t="shared" si="1"/>
        <v>0</v>
      </c>
      <c r="R16" s="322">
        <v>5</v>
      </c>
      <c r="S16" s="322">
        <v>2</v>
      </c>
      <c r="T16" s="322"/>
      <c r="U16" s="322"/>
      <c r="V16" s="322"/>
      <c r="W16" s="322"/>
      <c r="X16" s="322">
        <f t="shared" si="2"/>
        <v>7</v>
      </c>
      <c r="Y16" s="371">
        <f t="shared" si="3"/>
        <v>28</v>
      </c>
      <c r="Z16" s="371">
        <v>0</v>
      </c>
      <c r="AA16" s="371">
        <f t="shared" si="4"/>
        <v>28</v>
      </c>
    </row>
    <row r="17" spans="2:27" ht="12.75">
      <c r="B17" s="526" t="s">
        <v>729</v>
      </c>
      <c r="C17" s="583"/>
      <c r="D17" s="9" t="s">
        <v>44</v>
      </c>
      <c r="E17" s="9" t="s">
        <v>16</v>
      </c>
      <c r="F17" s="91" t="s">
        <v>20</v>
      </c>
      <c r="G17" s="53" t="s">
        <v>173</v>
      </c>
      <c r="H17" s="53"/>
      <c r="I17" s="53"/>
      <c r="J17" s="53">
        <v>4</v>
      </c>
      <c r="K17" s="10">
        <f t="shared" si="0"/>
        <v>40</v>
      </c>
      <c r="L17" s="546"/>
      <c r="M17" s="547"/>
      <c r="O17" s="226">
        <v>0</v>
      </c>
      <c r="P17" s="351">
        <f t="shared" si="1"/>
        <v>0</v>
      </c>
      <c r="R17" s="322">
        <v>5</v>
      </c>
      <c r="S17" s="322">
        <v>2</v>
      </c>
      <c r="T17" s="322"/>
      <c r="U17" s="322">
        <v>3</v>
      </c>
      <c r="V17" s="322"/>
      <c r="W17" s="322"/>
      <c r="X17" s="322">
        <f t="shared" si="2"/>
        <v>10</v>
      </c>
      <c r="Y17" s="371">
        <f t="shared" si="3"/>
        <v>40</v>
      </c>
      <c r="Z17" s="371">
        <v>0</v>
      </c>
      <c r="AA17" s="371">
        <f t="shared" si="4"/>
        <v>40</v>
      </c>
    </row>
    <row r="18" spans="2:27" ht="12.75">
      <c r="B18" s="599" t="s">
        <v>750</v>
      </c>
      <c r="C18" s="600"/>
      <c r="D18" s="556" t="s">
        <v>953</v>
      </c>
      <c r="E18" s="498" t="s">
        <v>49</v>
      </c>
      <c r="F18" s="48" t="s">
        <v>20</v>
      </c>
      <c r="G18" s="71" t="s">
        <v>63</v>
      </c>
      <c r="H18" s="9"/>
      <c r="I18" s="9"/>
      <c r="J18" s="53">
        <v>4</v>
      </c>
      <c r="K18" s="10">
        <f t="shared" si="0"/>
        <v>32</v>
      </c>
      <c r="L18" s="544" t="s">
        <v>751</v>
      </c>
      <c r="M18" s="545"/>
      <c r="N18" s="143"/>
      <c r="O18" s="226">
        <v>0</v>
      </c>
      <c r="P18" s="351">
        <f t="shared" si="1"/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 t="shared" si="2"/>
        <v>8</v>
      </c>
      <c r="Y18" s="371">
        <f t="shared" si="3"/>
        <v>32</v>
      </c>
      <c r="Z18" s="371">
        <v>0</v>
      </c>
      <c r="AA18" s="371">
        <f t="shared" si="4"/>
        <v>32</v>
      </c>
    </row>
    <row r="19" spans="2:27" ht="12.75">
      <c r="B19" s="613"/>
      <c r="C19" s="667"/>
      <c r="D19" s="552"/>
      <c r="E19" s="503"/>
      <c r="F19" s="48" t="s">
        <v>19</v>
      </c>
      <c r="G19" s="71" t="s">
        <v>63</v>
      </c>
      <c r="H19" s="9"/>
      <c r="I19" s="9"/>
      <c r="J19" s="53">
        <v>4</v>
      </c>
      <c r="K19" s="10">
        <f t="shared" si="0"/>
        <v>24</v>
      </c>
      <c r="L19" s="546"/>
      <c r="M19" s="547"/>
      <c r="N19" s="172"/>
      <c r="O19" s="226">
        <v>0</v>
      </c>
      <c r="P19" s="351">
        <f t="shared" si="1"/>
        <v>0</v>
      </c>
      <c r="R19" s="322">
        <v>5</v>
      </c>
      <c r="S19" s="322"/>
      <c r="T19" s="322">
        <v>-2</v>
      </c>
      <c r="U19" s="322">
        <v>3</v>
      </c>
      <c r="V19" s="322"/>
      <c r="W19" s="322"/>
      <c r="X19" s="322">
        <f t="shared" si="2"/>
        <v>6</v>
      </c>
      <c r="Y19" s="371">
        <f t="shared" si="3"/>
        <v>24</v>
      </c>
      <c r="Z19" s="371">
        <v>0</v>
      </c>
      <c r="AA19" s="371">
        <f t="shared" si="4"/>
        <v>24</v>
      </c>
    </row>
    <row r="20" spans="2:27" ht="12.75">
      <c r="B20" s="599" t="s">
        <v>752</v>
      </c>
      <c r="C20" s="600"/>
      <c r="D20" s="551" t="s">
        <v>268</v>
      </c>
      <c r="E20" s="498" t="s">
        <v>16</v>
      </c>
      <c r="F20" s="48" t="s">
        <v>20</v>
      </c>
      <c r="G20" s="9"/>
      <c r="H20" s="9"/>
      <c r="I20" s="9"/>
      <c r="J20" s="53">
        <v>4</v>
      </c>
      <c r="K20" s="10">
        <f t="shared" si="0"/>
        <v>28</v>
      </c>
      <c r="L20" s="544" t="s">
        <v>93</v>
      </c>
      <c r="M20" s="545"/>
      <c r="N20" s="143"/>
      <c r="O20" s="226">
        <v>0</v>
      </c>
      <c r="P20" s="351">
        <f t="shared" si="1"/>
        <v>0</v>
      </c>
      <c r="R20" s="322">
        <v>5</v>
      </c>
      <c r="S20" s="322">
        <v>2</v>
      </c>
      <c r="T20" s="322"/>
      <c r="U20" s="322"/>
      <c r="V20" s="322"/>
      <c r="W20" s="322"/>
      <c r="X20" s="322">
        <f t="shared" si="2"/>
        <v>7</v>
      </c>
      <c r="Y20" s="371">
        <f t="shared" si="3"/>
        <v>28</v>
      </c>
      <c r="Z20" s="371">
        <v>0</v>
      </c>
      <c r="AA20" s="371">
        <f t="shared" si="4"/>
        <v>28</v>
      </c>
    </row>
    <row r="21" spans="2:27" ht="12.75">
      <c r="B21" s="613"/>
      <c r="C21" s="667"/>
      <c r="D21" s="552"/>
      <c r="E21" s="503"/>
      <c r="F21" s="48" t="s">
        <v>19</v>
      </c>
      <c r="G21" s="9"/>
      <c r="H21" s="9"/>
      <c r="I21" s="9"/>
      <c r="J21" s="53">
        <v>4</v>
      </c>
      <c r="K21" s="10">
        <f t="shared" si="0"/>
        <v>20</v>
      </c>
      <c r="L21" s="546"/>
      <c r="M21" s="547"/>
      <c r="N21" s="172"/>
      <c r="O21" s="226">
        <v>0</v>
      </c>
      <c r="P21" s="351">
        <f t="shared" si="1"/>
        <v>0</v>
      </c>
      <c r="R21" s="322">
        <v>5</v>
      </c>
      <c r="S21" s="322">
        <v>2</v>
      </c>
      <c r="T21" s="322">
        <v>-2</v>
      </c>
      <c r="U21" s="322"/>
      <c r="V21" s="322"/>
      <c r="W21" s="322"/>
      <c r="X21" s="322">
        <f t="shared" si="2"/>
        <v>5</v>
      </c>
      <c r="Y21" s="371">
        <f t="shared" si="3"/>
        <v>20</v>
      </c>
      <c r="Z21" s="371">
        <v>0</v>
      </c>
      <c r="AA21" s="371">
        <f t="shared" si="4"/>
        <v>20</v>
      </c>
    </row>
    <row r="22" spans="2:27" ht="12.75">
      <c r="B22" s="576" t="s">
        <v>31</v>
      </c>
      <c r="C22" s="577"/>
      <c r="D22" s="74" t="s">
        <v>1111</v>
      </c>
      <c r="E22" s="74"/>
      <c r="F22" s="112"/>
      <c r="G22" s="74"/>
      <c r="H22" s="53"/>
      <c r="I22" s="53"/>
      <c r="J22" s="53">
        <v>1</v>
      </c>
      <c r="K22" s="10">
        <f t="shared" si="0"/>
        <v>100</v>
      </c>
      <c r="L22" s="571" t="s">
        <v>93</v>
      </c>
      <c r="M22" s="572"/>
      <c r="O22" s="226">
        <v>0</v>
      </c>
      <c r="P22" s="351">
        <f t="shared" si="1"/>
        <v>0</v>
      </c>
      <c r="R22" s="322">
        <v>100</v>
      </c>
      <c r="S22" s="322"/>
      <c r="T22" s="322"/>
      <c r="U22" s="322"/>
      <c r="V22" s="322"/>
      <c r="W22" s="322"/>
      <c r="X22" s="322">
        <f t="shared" si="2"/>
        <v>100</v>
      </c>
      <c r="Y22" s="371">
        <f t="shared" si="3"/>
        <v>100</v>
      </c>
      <c r="Z22" s="371">
        <v>0</v>
      </c>
      <c r="AA22" s="371">
        <f t="shared" si="4"/>
        <v>100</v>
      </c>
    </row>
    <row r="23" spans="2:27" ht="12.75">
      <c r="B23" s="102" t="s">
        <v>273</v>
      </c>
      <c r="C23" s="107"/>
      <c r="D23" s="110"/>
      <c r="E23" s="110"/>
      <c r="F23" s="110"/>
      <c r="G23" s="110"/>
      <c r="H23" s="110"/>
      <c r="I23" s="110"/>
      <c r="J23" s="111"/>
      <c r="K23" s="168"/>
      <c r="L23" s="168"/>
      <c r="M23" s="121"/>
      <c r="O23" s="227"/>
      <c r="P23" s="350"/>
      <c r="R23" s="323"/>
      <c r="S23" s="324"/>
      <c r="T23" s="324"/>
      <c r="U23" s="324"/>
      <c r="V23" s="324"/>
      <c r="W23" s="324"/>
      <c r="X23" s="325"/>
      <c r="Y23" s="378"/>
      <c r="Z23" s="373"/>
      <c r="AA23" s="374"/>
    </row>
    <row r="24" spans="2:27" ht="12.75">
      <c r="B24" s="690" t="s">
        <v>276</v>
      </c>
      <c r="C24" s="691"/>
      <c r="D24" s="9" t="s">
        <v>137</v>
      </c>
      <c r="E24" s="9" t="s">
        <v>49</v>
      </c>
      <c r="F24" s="9" t="s">
        <v>20</v>
      </c>
      <c r="G24" s="71" t="s">
        <v>63</v>
      </c>
      <c r="H24" s="9"/>
      <c r="I24" s="9"/>
      <c r="J24" s="53">
        <v>4</v>
      </c>
      <c r="K24" s="10">
        <f aca="true" t="shared" si="5" ref="K24:K31">AA24</f>
        <v>52</v>
      </c>
      <c r="L24" s="544" t="s">
        <v>42</v>
      </c>
      <c r="M24" s="545"/>
      <c r="O24" s="226">
        <v>0</v>
      </c>
      <c r="P24" s="351">
        <f aca="true" t="shared" si="6" ref="P24:P31">O24*X24</f>
        <v>0</v>
      </c>
      <c r="R24" s="322">
        <v>10</v>
      </c>
      <c r="S24" s="322"/>
      <c r="T24" s="322"/>
      <c r="U24" s="322">
        <v>3</v>
      </c>
      <c r="V24" s="322"/>
      <c r="W24" s="322"/>
      <c r="X24" s="322">
        <f aca="true" t="shared" si="7" ref="X24:X31">SUM(R24:W24)</f>
        <v>13</v>
      </c>
      <c r="Y24" s="371">
        <f aca="true" t="shared" si="8" ref="Y24:Y31">X24*J24</f>
        <v>52</v>
      </c>
      <c r="Z24" s="371">
        <v>0</v>
      </c>
      <c r="AA24" s="371">
        <f aca="true" t="shared" si="9" ref="AA24:AA31">Y24+Z24</f>
        <v>52</v>
      </c>
    </row>
    <row r="25" spans="2:27" ht="12.75">
      <c r="B25" s="692"/>
      <c r="C25" s="693"/>
      <c r="D25" s="9" t="s">
        <v>194</v>
      </c>
      <c r="E25" s="9" t="s">
        <v>49</v>
      </c>
      <c r="F25" s="9" t="s">
        <v>20</v>
      </c>
      <c r="G25" s="71" t="s">
        <v>63</v>
      </c>
      <c r="H25" s="9"/>
      <c r="I25" s="9"/>
      <c r="J25" s="53">
        <v>4</v>
      </c>
      <c r="K25" s="10">
        <f t="shared" si="5"/>
        <v>52</v>
      </c>
      <c r="L25" s="546"/>
      <c r="M25" s="547"/>
      <c r="O25" s="226">
        <v>0</v>
      </c>
      <c r="P25" s="351">
        <f t="shared" si="6"/>
        <v>0</v>
      </c>
      <c r="R25" s="322">
        <v>10</v>
      </c>
      <c r="S25" s="322"/>
      <c r="T25" s="322"/>
      <c r="U25" s="322">
        <v>3</v>
      </c>
      <c r="V25" s="322"/>
      <c r="W25" s="322"/>
      <c r="X25" s="322">
        <f t="shared" si="7"/>
        <v>13</v>
      </c>
      <c r="Y25" s="371">
        <f t="shared" si="8"/>
        <v>52</v>
      </c>
      <c r="Z25" s="371">
        <v>0</v>
      </c>
      <c r="AA25" s="371">
        <f t="shared" si="9"/>
        <v>52</v>
      </c>
    </row>
    <row r="26" spans="2:27" ht="12.75" customHeight="1">
      <c r="B26" s="504" t="s">
        <v>742</v>
      </c>
      <c r="C26" s="505"/>
      <c r="D26" s="91" t="s">
        <v>194</v>
      </c>
      <c r="E26" s="53" t="s">
        <v>49</v>
      </c>
      <c r="F26" s="53" t="s">
        <v>20</v>
      </c>
      <c r="G26" s="91" t="s">
        <v>173</v>
      </c>
      <c r="H26" s="53"/>
      <c r="I26" s="53"/>
      <c r="J26" s="53">
        <v>4</v>
      </c>
      <c r="K26" s="10">
        <f t="shared" si="5"/>
        <v>52</v>
      </c>
      <c r="L26" s="553" t="s">
        <v>42</v>
      </c>
      <c r="M26" s="554"/>
      <c r="O26" s="226">
        <v>0</v>
      </c>
      <c r="P26" s="351">
        <f t="shared" si="6"/>
        <v>0</v>
      </c>
      <c r="Q26" s="293"/>
      <c r="R26" s="322">
        <v>10</v>
      </c>
      <c r="S26" s="322"/>
      <c r="T26" s="322"/>
      <c r="U26" s="322">
        <v>3</v>
      </c>
      <c r="V26" s="322"/>
      <c r="W26" s="322"/>
      <c r="X26" s="322">
        <f t="shared" si="7"/>
        <v>13</v>
      </c>
      <c r="Y26" s="371">
        <f t="shared" si="8"/>
        <v>52</v>
      </c>
      <c r="Z26" s="371">
        <v>0</v>
      </c>
      <c r="AA26" s="371">
        <f t="shared" si="9"/>
        <v>52</v>
      </c>
    </row>
    <row r="27" spans="2:27" ht="12.75" customHeight="1">
      <c r="B27" s="504" t="s">
        <v>743</v>
      </c>
      <c r="C27" s="505"/>
      <c r="D27" s="91" t="s">
        <v>268</v>
      </c>
      <c r="E27" s="53" t="s">
        <v>16</v>
      </c>
      <c r="F27" s="53" t="s">
        <v>20</v>
      </c>
      <c r="G27" s="91"/>
      <c r="H27" s="53"/>
      <c r="I27" s="53"/>
      <c r="J27" s="53">
        <v>4</v>
      </c>
      <c r="K27" s="10">
        <f t="shared" si="5"/>
        <v>28</v>
      </c>
      <c r="L27" s="553" t="s">
        <v>93</v>
      </c>
      <c r="M27" s="554"/>
      <c r="O27" s="226">
        <v>0</v>
      </c>
      <c r="P27" s="351">
        <f t="shared" si="6"/>
        <v>0</v>
      </c>
      <c r="Q27" s="96"/>
      <c r="R27" s="322">
        <v>5</v>
      </c>
      <c r="S27" s="322">
        <v>2</v>
      </c>
      <c r="T27" s="322"/>
      <c r="U27" s="322"/>
      <c r="V27" s="322"/>
      <c r="W27" s="322"/>
      <c r="X27" s="322">
        <f t="shared" si="7"/>
        <v>7</v>
      </c>
      <c r="Y27" s="371">
        <f t="shared" si="8"/>
        <v>28</v>
      </c>
      <c r="Z27" s="371">
        <v>0</v>
      </c>
      <c r="AA27" s="371">
        <f t="shared" si="9"/>
        <v>28</v>
      </c>
    </row>
    <row r="28" spans="2:27" ht="12.75">
      <c r="B28" s="599" t="s">
        <v>744</v>
      </c>
      <c r="C28" s="600"/>
      <c r="D28" s="9" t="s">
        <v>44</v>
      </c>
      <c r="E28" s="9" t="s">
        <v>49</v>
      </c>
      <c r="F28" s="9" t="s">
        <v>20</v>
      </c>
      <c r="G28" s="71" t="s">
        <v>63</v>
      </c>
      <c r="H28" s="9"/>
      <c r="I28" s="9"/>
      <c r="J28" s="53">
        <v>4</v>
      </c>
      <c r="K28" s="10">
        <f t="shared" si="5"/>
        <v>32</v>
      </c>
      <c r="L28" s="544" t="s">
        <v>93</v>
      </c>
      <c r="M28" s="545"/>
      <c r="N28" s="143"/>
      <c r="O28" s="226">
        <v>0</v>
      </c>
      <c r="P28" s="351">
        <f t="shared" si="6"/>
        <v>0</v>
      </c>
      <c r="R28" s="322">
        <v>5</v>
      </c>
      <c r="S28" s="322"/>
      <c r="T28" s="322"/>
      <c r="U28" s="322">
        <v>3</v>
      </c>
      <c r="V28" s="322"/>
      <c r="W28" s="322"/>
      <c r="X28" s="322">
        <f t="shared" si="7"/>
        <v>8</v>
      </c>
      <c r="Y28" s="371">
        <f t="shared" si="8"/>
        <v>32</v>
      </c>
      <c r="Z28" s="371">
        <v>0</v>
      </c>
      <c r="AA28" s="371">
        <f t="shared" si="9"/>
        <v>32</v>
      </c>
    </row>
    <row r="29" spans="2:27" ht="12.75">
      <c r="B29" s="613"/>
      <c r="C29" s="667"/>
      <c r="D29" s="112" t="s">
        <v>953</v>
      </c>
      <c r="E29" s="9" t="s">
        <v>49</v>
      </c>
      <c r="F29" s="9" t="s">
        <v>20</v>
      </c>
      <c r="G29" s="71" t="s">
        <v>63</v>
      </c>
      <c r="H29" s="9"/>
      <c r="I29" s="9"/>
      <c r="J29" s="53">
        <v>4</v>
      </c>
      <c r="K29" s="10">
        <f t="shared" si="5"/>
        <v>32</v>
      </c>
      <c r="L29" s="546"/>
      <c r="M29" s="547"/>
      <c r="N29" s="172"/>
      <c r="O29" s="226">
        <v>0</v>
      </c>
      <c r="P29" s="351">
        <f t="shared" si="6"/>
        <v>0</v>
      </c>
      <c r="R29" s="322">
        <v>5</v>
      </c>
      <c r="S29" s="322"/>
      <c r="T29" s="322"/>
      <c r="U29" s="322">
        <v>3</v>
      </c>
      <c r="V29" s="322"/>
      <c r="W29" s="322"/>
      <c r="X29" s="322">
        <f t="shared" si="7"/>
        <v>8</v>
      </c>
      <c r="Y29" s="371">
        <f t="shared" si="8"/>
        <v>32</v>
      </c>
      <c r="Z29" s="371">
        <v>0</v>
      </c>
      <c r="AA29" s="371">
        <f t="shared" si="9"/>
        <v>32</v>
      </c>
    </row>
    <row r="30" spans="2:27" ht="12.75">
      <c r="B30" s="526" t="s">
        <v>62</v>
      </c>
      <c r="C30" s="583"/>
      <c r="D30" s="9" t="s">
        <v>44</v>
      </c>
      <c r="E30" s="9" t="s">
        <v>49</v>
      </c>
      <c r="F30" s="91" t="s">
        <v>21</v>
      </c>
      <c r="G30" s="53" t="s">
        <v>63</v>
      </c>
      <c r="H30" s="53"/>
      <c r="I30" s="53"/>
      <c r="J30" s="53">
        <v>4</v>
      </c>
      <c r="K30" s="10">
        <f t="shared" si="5"/>
        <v>52</v>
      </c>
      <c r="L30" s="553" t="s">
        <v>42</v>
      </c>
      <c r="M30" s="554"/>
      <c r="O30" s="226">
        <v>0</v>
      </c>
      <c r="P30" s="351">
        <f t="shared" si="6"/>
        <v>0</v>
      </c>
      <c r="R30" s="322">
        <v>5</v>
      </c>
      <c r="S30" s="322"/>
      <c r="T30" s="322">
        <v>5</v>
      </c>
      <c r="U30" s="322">
        <v>3</v>
      </c>
      <c r="V30" s="322"/>
      <c r="W30" s="322"/>
      <c r="X30" s="322">
        <f t="shared" si="7"/>
        <v>13</v>
      </c>
      <c r="Y30" s="371">
        <f t="shared" si="8"/>
        <v>52</v>
      </c>
      <c r="Z30" s="371">
        <v>0</v>
      </c>
      <c r="AA30" s="371">
        <f t="shared" si="9"/>
        <v>52</v>
      </c>
    </row>
    <row r="31" spans="2:27" ht="12.75">
      <c r="B31" s="504" t="s">
        <v>56</v>
      </c>
      <c r="C31" s="505"/>
      <c r="D31" s="73" t="s">
        <v>125</v>
      </c>
      <c r="E31" s="1"/>
      <c r="F31" s="9"/>
      <c r="G31" s="14"/>
      <c r="H31" s="14"/>
      <c r="I31" s="14"/>
      <c r="J31" s="10">
        <v>1</v>
      </c>
      <c r="K31" s="10">
        <f t="shared" si="5"/>
        <v>5</v>
      </c>
      <c r="L31" s="425" t="s">
        <v>245</v>
      </c>
      <c r="M31" s="424"/>
      <c r="O31" s="226">
        <v>0</v>
      </c>
      <c r="P31" s="351">
        <f t="shared" si="6"/>
        <v>0</v>
      </c>
      <c r="R31" s="322">
        <v>5</v>
      </c>
      <c r="S31" s="322"/>
      <c r="T31" s="322"/>
      <c r="U31" s="322"/>
      <c r="V31" s="322"/>
      <c r="W31" s="322"/>
      <c r="X31" s="322">
        <f t="shared" si="7"/>
        <v>5</v>
      </c>
      <c r="Y31" s="371">
        <f t="shared" si="8"/>
        <v>5</v>
      </c>
      <c r="Z31" s="371">
        <v>0</v>
      </c>
      <c r="AA31" s="371">
        <f t="shared" si="9"/>
        <v>5</v>
      </c>
    </row>
    <row r="32" spans="2:16" ht="12.75">
      <c r="B32" s="102" t="s">
        <v>72</v>
      </c>
      <c r="C32" s="103"/>
      <c r="D32" s="103"/>
      <c r="E32" s="103"/>
      <c r="F32" s="103"/>
      <c r="G32" s="103"/>
      <c r="H32" s="103"/>
      <c r="I32" s="103"/>
      <c r="J32" s="103"/>
      <c r="K32" s="111"/>
      <c r="L32" s="103"/>
      <c r="M32" s="99"/>
      <c r="O32" s="229"/>
      <c r="P32" s="356"/>
    </row>
    <row r="33" spans="2:13" ht="12.75">
      <c r="B33" s="35" t="s">
        <v>753</v>
      </c>
      <c r="C33" s="173"/>
      <c r="D33" s="173"/>
      <c r="E33" s="173"/>
      <c r="F33" s="173"/>
      <c r="G33" s="173"/>
      <c r="H33" s="173"/>
      <c r="I33" s="173"/>
      <c r="J33" s="173"/>
      <c r="K33" s="355"/>
      <c r="L33" s="173"/>
      <c r="M33" s="174"/>
    </row>
    <row r="34" spans="2:16" ht="12.75">
      <c r="B34" s="24" t="s">
        <v>745</v>
      </c>
      <c r="C34" s="25"/>
      <c r="D34" s="25"/>
      <c r="E34" s="25"/>
      <c r="F34" s="25"/>
      <c r="G34" s="25"/>
      <c r="H34" s="25"/>
      <c r="I34" s="25"/>
      <c r="J34" s="25"/>
      <c r="K34" s="337"/>
      <c r="L34" s="25"/>
      <c r="M34" s="26"/>
      <c r="O34" s="230">
        <f>SUM(O5:O33)</f>
        <v>1</v>
      </c>
      <c r="P34" s="357">
        <f>SUM(P5:P33)</f>
        <v>0</v>
      </c>
    </row>
    <row r="35" ht="10.5" customHeight="1"/>
    <row r="36" ht="12.75">
      <c r="B36" s="114" t="s">
        <v>817</v>
      </c>
    </row>
  </sheetData>
  <sheetProtection/>
  <mergeCells count="67">
    <mergeCell ref="O2:P2"/>
    <mergeCell ref="O3:O4"/>
    <mergeCell ref="P3:P4"/>
    <mergeCell ref="B2:M2"/>
    <mergeCell ref="W3:W4"/>
    <mergeCell ref="X3:X4"/>
    <mergeCell ref="D3:D4"/>
    <mergeCell ref="E3:E4"/>
    <mergeCell ref="F3:F4"/>
    <mergeCell ref="G3:G4"/>
    <mergeCell ref="H3:I3"/>
    <mergeCell ref="R2:X2"/>
    <mergeCell ref="B3:C4"/>
    <mergeCell ref="J3:J4"/>
    <mergeCell ref="K3:K4"/>
    <mergeCell ref="L3:M4"/>
    <mergeCell ref="V3:V4"/>
    <mergeCell ref="U3:U4"/>
    <mergeCell ref="T3:T4"/>
    <mergeCell ref="R3:R4"/>
    <mergeCell ref="S3:S4"/>
    <mergeCell ref="L8:M9"/>
    <mergeCell ref="E12:E13"/>
    <mergeCell ref="B5:C5"/>
    <mergeCell ref="L5:M5"/>
    <mergeCell ref="B8:C9"/>
    <mergeCell ref="D8:D9"/>
    <mergeCell ref="E8:E9"/>
    <mergeCell ref="B6:C6"/>
    <mergeCell ref="L6:M6"/>
    <mergeCell ref="L14:M14"/>
    <mergeCell ref="L10:M13"/>
    <mergeCell ref="B17:C17"/>
    <mergeCell ref="B15:C16"/>
    <mergeCell ref="E15:E16"/>
    <mergeCell ref="F15:F16"/>
    <mergeCell ref="B14:C14"/>
    <mergeCell ref="E10:E11"/>
    <mergeCell ref="L24:M25"/>
    <mergeCell ref="L15:M17"/>
    <mergeCell ref="L18:M19"/>
    <mergeCell ref="L20:M21"/>
    <mergeCell ref="B26:C26"/>
    <mergeCell ref="L26:M26"/>
    <mergeCell ref="B20:C21"/>
    <mergeCell ref="D20:D21"/>
    <mergeCell ref="E20:E21"/>
    <mergeCell ref="B31:C31"/>
    <mergeCell ref="L31:M31"/>
    <mergeCell ref="B10:C13"/>
    <mergeCell ref="D10:D13"/>
    <mergeCell ref="B18:C19"/>
    <mergeCell ref="E18:E19"/>
    <mergeCell ref="D18:D19"/>
    <mergeCell ref="B27:C27"/>
    <mergeCell ref="L27:M27"/>
    <mergeCell ref="B22:C22"/>
    <mergeCell ref="Y2:AA2"/>
    <mergeCell ref="Y3:Y4"/>
    <mergeCell ref="Z3:Z4"/>
    <mergeCell ref="AA3:AA4"/>
    <mergeCell ref="B30:C30"/>
    <mergeCell ref="L30:M30"/>
    <mergeCell ref="B28:C29"/>
    <mergeCell ref="L22:M22"/>
    <mergeCell ref="B24:C25"/>
    <mergeCell ref="L28:M2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84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9" width="10.00390625" style="0" customWidth="1"/>
    <col min="10" max="10" width="8.8515625" style="0" customWidth="1"/>
    <col min="11" max="11" width="9.140625" style="43" customWidth="1"/>
    <col min="12" max="12" width="6.8515625" style="0" customWidth="1"/>
    <col min="13" max="13" width="8.28125" style="0" customWidth="1"/>
    <col min="14" max="14" width="2.00390625" style="0" customWidth="1"/>
    <col min="15" max="15" width="8.8515625" style="0" customWidth="1"/>
    <col min="16" max="16" width="8.8515625" style="43" customWidth="1"/>
    <col min="17" max="17" width="3.8515625" style="43" customWidth="1"/>
    <col min="18" max="18" width="7.8515625" style="43" customWidth="1"/>
    <col min="19" max="19" width="8.00390625" style="43" customWidth="1"/>
    <col min="20" max="20" width="7.8515625" style="43" customWidth="1"/>
    <col min="21" max="23" width="8.57421875" style="43" customWidth="1"/>
    <col min="24" max="24" width="9.140625" style="43" customWidth="1"/>
  </cols>
  <sheetData>
    <row r="1" ht="8.25" customHeight="1"/>
    <row r="2" spans="2:27" ht="15.75">
      <c r="B2" s="506" t="s">
        <v>785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N5" s="236"/>
      <c r="O5" s="240">
        <v>1</v>
      </c>
      <c r="P5" s="319">
        <f>O5*K5</f>
        <v>0</v>
      </c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5</v>
      </c>
      <c r="L6" s="425" t="s">
        <v>42</v>
      </c>
      <c r="M6" s="424"/>
      <c r="N6" s="236"/>
      <c r="O6" s="240">
        <v>0</v>
      </c>
      <c r="P6" s="319">
        <f>O6*K6</f>
        <v>0</v>
      </c>
      <c r="R6" s="320">
        <v>5</v>
      </c>
      <c r="S6" s="321"/>
      <c r="T6" s="321"/>
      <c r="U6" s="321"/>
      <c r="V6" s="321"/>
      <c r="W6" s="321"/>
      <c r="X6" s="322">
        <f>SUM(R6:W6)</f>
        <v>5</v>
      </c>
      <c r="Y6" s="366">
        <f>X6*J6</f>
        <v>5</v>
      </c>
      <c r="Z6" s="366">
        <v>0</v>
      </c>
      <c r="AA6" s="366">
        <f>Y6+Z6</f>
        <v>5</v>
      </c>
    </row>
    <row r="7" spans="2:27" ht="12.75">
      <c r="B7" s="15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67"/>
      <c r="Z7" s="367"/>
      <c r="AA7" s="367"/>
    </row>
    <row r="8" spans="2:27" ht="25.5">
      <c r="B8" s="486" t="s">
        <v>28</v>
      </c>
      <c r="C8" s="33" t="s">
        <v>236</v>
      </c>
      <c r="D8" s="9" t="s">
        <v>194</v>
      </c>
      <c r="E8" s="9" t="s">
        <v>49</v>
      </c>
      <c r="F8" s="9" t="s">
        <v>20</v>
      </c>
      <c r="G8" s="9" t="s">
        <v>50</v>
      </c>
      <c r="H8" s="9"/>
      <c r="I8" s="9"/>
      <c r="J8" s="9">
        <v>4</v>
      </c>
      <c r="K8" s="10">
        <f aca="true" t="shared" si="0" ref="K8:K71">AA8</f>
        <v>52</v>
      </c>
      <c r="L8" s="423" t="s">
        <v>81</v>
      </c>
      <c r="M8" s="424"/>
      <c r="O8" s="205">
        <v>0</v>
      </c>
      <c r="P8" s="326">
        <f>O8*K8</f>
        <v>0</v>
      </c>
      <c r="R8" s="322">
        <v>10</v>
      </c>
      <c r="S8" s="322"/>
      <c r="T8" s="322"/>
      <c r="U8" s="322">
        <v>3</v>
      </c>
      <c r="V8" s="322"/>
      <c r="W8" s="322"/>
      <c r="X8" s="322">
        <f aca="true" t="shared" si="1" ref="X8:X39">SUM(R8:W8)</f>
        <v>13</v>
      </c>
      <c r="Y8" s="366">
        <f aca="true" t="shared" si="2" ref="Y8:Y39">X8*J8</f>
        <v>52</v>
      </c>
      <c r="Z8" s="366">
        <v>0</v>
      </c>
      <c r="AA8" s="366">
        <f aca="true" t="shared" si="3" ref="AA8:AA71">Y8+Z8</f>
        <v>52</v>
      </c>
    </row>
    <row r="9" spans="2:27" ht="12.75">
      <c r="B9" s="539"/>
      <c r="C9" s="488" t="s">
        <v>237</v>
      </c>
      <c r="D9" s="436" t="s">
        <v>137</v>
      </c>
      <c r="E9" s="1" t="s">
        <v>16</v>
      </c>
      <c r="F9" s="53" t="s">
        <v>20</v>
      </c>
      <c r="G9" s="60"/>
      <c r="H9" s="60"/>
      <c r="I9" s="60"/>
      <c r="J9" s="9">
        <v>4</v>
      </c>
      <c r="K9" s="10">
        <f t="shared" si="0"/>
        <v>48</v>
      </c>
      <c r="L9" s="544" t="s">
        <v>42</v>
      </c>
      <c r="M9" s="545"/>
      <c r="O9" s="185">
        <v>0</v>
      </c>
      <c r="P9" s="319">
        <f>O9*K9</f>
        <v>0</v>
      </c>
      <c r="R9" s="322">
        <v>10</v>
      </c>
      <c r="S9" s="322">
        <v>2</v>
      </c>
      <c r="T9" s="322"/>
      <c r="U9" s="322"/>
      <c r="V9" s="322"/>
      <c r="W9" s="322"/>
      <c r="X9" s="322">
        <f t="shared" si="1"/>
        <v>12</v>
      </c>
      <c r="Y9" s="366">
        <f t="shared" si="2"/>
        <v>48</v>
      </c>
      <c r="Z9" s="366">
        <v>0</v>
      </c>
      <c r="AA9" s="366">
        <f t="shared" si="3"/>
        <v>48</v>
      </c>
    </row>
    <row r="10" spans="2:27" ht="12.75">
      <c r="B10" s="539"/>
      <c r="C10" s="490"/>
      <c r="D10" s="480"/>
      <c r="E10" s="89" t="s">
        <v>49</v>
      </c>
      <c r="F10" s="53" t="s">
        <v>20</v>
      </c>
      <c r="G10" s="151"/>
      <c r="H10" s="151"/>
      <c r="I10" s="151"/>
      <c r="J10" s="9">
        <v>4</v>
      </c>
      <c r="K10" s="10">
        <f t="shared" si="0"/>
        <v>40</v>
      </c>
      <c r="L10" s="546"/>
      <c r="M10" s="547"/>
      <c r="O10" s="185">
        <v>0</v>
      </c>
      <c r="P10" s="319">
        <f>O10*K10</f>
        <v>0</v>
      </c>
      <c r="R10" s="322">
        <v>10</v>
      </c>
      <c r="S10" s="322"/>
      <c r="T10" s="322"/>
      <c r="U10" s="322"/>
      <c r="V10" s="322"/>
      <c r="W10" s="322"/>
      <c r="X10" s="322">
        <f t="shared" si="1"/>
        <v>10</v>
      </c>
      <c r="Y10" s="366">
        <f t="shared" si="2"/>
        <v>40</v>
      </c>
      <c r="Z10" s="366">
        <v>0</v>
      </c>
      <c r="AA10" s="366">
        <f t="shared" si="3"/>
        <v>40</v>
      </c>
    </row>
    <row r="11" spans="2:27" ht="12.75">
      <c r="B11" s="539"/>
      <c r="C11" s="541" t="s">
        <v>238</v>
      </c>
      <c r="D11" s="9" t="s">
        <v>194</v>
      </c>
      <c r="E11" s="9" t="s">
        <v>49</v>
      </c>
      <c r="F11" s="9" t="s">
        <v>20</v>
      </c>
      <c r="G11" s="9" t="s">
        <v>50</v>
      </c>
      <c r="H11" s="9"/>
      <c r="I11" s="9"/>
      <c r="J11" s="9">
        <v>4</v>
      </c>
      <c r="K11" s="10">
        <f t="shared" si="0"/>
        <v>52</v>
      </c>
      <c r="L11" s="11" t="s">
        <v>60</v>
      </c>
      <c r="M11" s="500" t="s">
        <v>85</v>
      </c>
      <c r="O11" s="206">
        <v>0</v>
      </c>
      <c r="P11" s="327">
        <f>O11*K11</f>
        <v>0</v>
      </c>
      <c r="R11" s="322">
        <v>10</v>
      </c>
      <c r="S11" s="322"/>
      <c r="T11" s="322"/>
      <c r="U11" s="322">
        <v>3</v>
      </c>
      <c r="V11" s="322"/>
      <c r="W11" s="322"/>
      <c r="X11" s="322">
        <f t="shared" si="1"/>
        <v>13</v>
      </c>
      <c r="Y11" s="366">
        <f t="shared" si="2"/>
        <v>52</v>
      </c>
      <c r="Z11" s="366">
        <v>0</v>
      </c>
      <c r="AA11" s="366">
        <f t="shared" si="3"/>
        <v>52</v>
      </c>
    </row>
    <row r="12" spans="2:27" ht="12.75">
      <c r="B12" s="539"/>
      <c r="C12" s="542"/>
      <c r="D12" s="436" t="s">
        <v>137</v>
      </c>
      <c r="E12" s="436" t="s">
        <v>17</v>
      </c>
      <c r="F12" s="9" t="s">
        <v>21</v>
      </c>
      <c r="G12" s="60"/>
      <c r="H12" s="60"/>
      <c r="I12" s="60"/>
      <c r="J12" s="9">
        <v>4</v>
      </c>
      <c r="K12" s="10">
        <f t="shared" si="0"/>
        <v>80</v>
      </c>
      <c r="L12" s="500" t="s">
        <v>42</v>
      </c>
      <c r="M12" s="501"/>
      <c r="O12" s="185">
        <v>0</v>
      </c>
      <c r="P12" s="319">
        <f>O12*K12</f>
        <v>0</v>
      </c>
      <c r="R12" s="322">
        <v>10</v>
      </c>
      <c r="S12" s="322">
        <v>5</v>
      </c>
      <c r="T12" s="322">
        <v>5</v>
      </c>
      <c r="U12" s="322"/>
      <c r="V12" s="322"/>
      <c r="W12" s="322"/>
      <c r="X12" s="322">
        <f t="shared" si="1"/>
        <v>20</v>
      </c>
      <c r="Y12" s="366">
        <f t="shared" si="2"/>
        <v>80</v>
      </c>
      <c r="Z12" s="366">
        <v>0</v>
      </c>
      <c r="AA12" s="366">
        <f t="shared" si="3"/>
        <v>80</v>
      </c>
    </row>
    <row r="13" spans="2:27" ht="12.75">
      <c r="B13" s="539"/>
      <c r="C13" s="543"/>
      <c r="D13" s="480"/>
      <c r="E13" s="480"/>
      <c r="F13" s="9" t="s">
        <v>20</v>
      </c>
      <c r="G13" s="60"/>
      <c r="H13" s="60"/>
      <c r="I13" s="60"/>
      <c r="J13" s="9">
        <v>4</v>
      </c>
      <c r="K13" s="10">
        <f t="shared" si="0"/>
        <v>60</v>
      </c>
      <c r="L13" s="502"/>
      <c r="M13" s="502"/>
      <c r="O13" s="185">
        <v>0</v>
      </c>
      <c r="P13" s="319">
        <f aca="true" t="shared" si="4" ref="P13:P21">O13*K13</f>
        <v>0</v>
      </c>
      <c r="R13" s="322">
        <v>10</v>
      </c>
      <c r="S13" s="322">
        <v>5</v>
      </c>
      <c r="T13" s="322"/>
      <c r="U13" s="322"/>
      <c r="V13" s="322"/>
      <c r="W13" s="322"/>
      <c r="X13" s="322">
        <f t="shared" si="1"/>
        <v>15</v>
      </c>
      <c r="Y13" s="366">
        <f t="shared" si="2"/>
        <v>60</v>
      </c>
      <c r="Z13" s="366">
        <v>0</v>
      </c>
      <c r="AA13" s="366">
        <f t="shared" si="3"/>
        <v>60</v>
      </c>
    </row>
    <row r="14" spans="2:27" ht="12.75">
      <c r="B14" s="539"/>
      <c r="C14" s="541" t="s">
        <v>239</v>
      </c>
      <c r="D14" s="9" t="s">
        <v>137</v>
      </c>
      <c r="E14" s="9" t="s">
        <v>17</v>
      </c>
      <c r="F14" s="9" t="s">
        <v>20</v>
      </c>
      <c r="G14" s="9"/>
      <c r="H14" s="9"/>
      <c r="I14" s="9"/>
      <c r="J14" s="9">
        <v>4</v>
      </c>
      <c r="K14" s="10">
        <f t="shared" si="0"/>
        <v>60</v>
      </c>
      <c r="L14" s="11" t="s">
        <v>42</v>
      </c>
      <c r="M14" s="515" t="s">
        <v>81</v>
      </c>
      <c r="O14" s="206">
        <v>0</v>
      </c>
      <c r="P14" s="327">
        <f t="shared" si="4"/>
        <v>0</v>
      </c>
      <c r="R14" s="322">
        <v>10</v>
      </c>
      <c r="S14" s="322">
        <v>5</v>
      </c>
      <c r="T14" s="322"/>
      <c r="U14" s="322"/>
      <c r="V14" s="322"/>
      <c r="W14" s="322"/>
      <c r="X14" s="322">
        <f t="shared" si="1"/>
        <v>15</v>
      </c>
      <c r="Y14" s="366">
        <f t="shared" si="2"/>
        <v>60</v>
      </c>
      <c r="Z14" s="366">
        <v>0</v>
      </c>
      <c r="AA14" s="366">
        <f t="shared" si="3"/>
        <v>60</v>
      </c>
    </row>
    <row r="15" spans="2:27" ht="12.75">
      <c r="B15" s="539"/>
      <c r="C15" s="542"/>
      <c r="D15" s="9" t="s">
        <v>137</v>
      </c>
      <c r="E15" s="9" t="s">
        <v>17</v>
      </c>
      <c r="F15" s="9" t="s">
        <v>20</v>
      </c>
      <c r="G15" s="9"/>
      <c r="H15" s="9"/>
      <c r="I15" s="9"/>
      <c r="J15" s="9">
        <v>4</v>
      </c>
      <c r="K15" s="10">
        <f t="shared" si="0"/>
        <v>60</v>
      </c>
      <c r="L15" s="11" t="s">
        <v>42</v>
      </c>
      <c r="M15" s="437"/>
      <c r="O15" s="185">
        <v>0</v>
      </c>
      <c r="P15" s="319">
        <f t="shared" si="4"/>
        <v>0</v>
      </c>
      <c r="R15" s="322">
        <v>10</v>
      </c>
      <c r="S15" s="322">
        <v>5</v>
      </c>
      <c r="T15" s="322"/>
      <c r="U15" s="322"/>
      <c r="V15" s="322"/>
      <c r="W15" s="322"/>
      <c r="X15" s="322">
        <f t="shared" si="1"/>
        <v>15</v>
      </c>
      <c r="Y15" s="366">
        <f t="shared" si="2"/>
        <v>60</v>
      </c>
      <c r="Z15" s="366">
        <v>0</v>
      </c>
      <c r="AA15" s="366">
        <f t="shared" si="3"/>
        <v>60</v>
      </c>
    </row>
    <row r="16" spans="2:27" ht="12.75">
      <c r="B16" s="487"/>
      <c r="C16" s="543"/>
      <c r="D16" s="68" t="s">
        <v>194</v>
      </c>
      <c r="E16" s="89" t="s">
        <v>49</v>
      </c>
      <c r="F16" s="68" t="s">
        <v>20</v>
      </c>
      <c r="G16" s="68" t="s">
        <v>50</v>
      </c>
      <c r="H16" s="68"/>
      <c r="I16" s="68"/>
      <c r="J16" s="9">
        <v>4</v>
      </c>
      <c r="K16" s="10">
        <f t="shared" si="0"/>
        <v>52</v>
      </c>
      <c r="L16" s="11" t="s">
        <v>42</v>
      </c>
      <c r="M16" s="480"/>
      <c r="O16" s="185">
        <v>0</v>
      </c>
      <c r="P16" s="319">
        <f t="shared" si="4"/>
        <v>0</v>
      </c>
      <c r="R16" s="322">
        <v>10</v>
      </c>
      <c r="S16" s="322"/>
      <c r="T16" s="322"/>
      <c r="U16" s="322">
        <v>3</v>
      </c>
      <c r="V16" s="322"/>
      <c r="W16" s="322"/>
      <c r="X16" s="322">
        <f t="shared" si="1"/>
        <v>13</v>
      </c>
      <c r="Y16" s="366">
        <f t="shared" si="2"/>
        <v>52</v>
      </c>
      <c r="Z16" s="366">
        <v>0</v>
      </c>
      <c r="AA16" s="366">
        <f t="shared" si="3"/>
        <v>52</v>
      </c>
    </row>
    <row r="17" spans="2:27" ht="12.75">
      <c r="B17" s="486" t="s">
        <v>167</v>
      </c>
      <c r="C17" s="486" t="s">
        <v>1095</v>
      </c>
      <c r="D17" s="436" t="s">
        <v>268</v>
      </c>
      <c r="E17" s="1" t="s">
        <v>16</v>
      </c>
      <c r="F17" s="53" t="s">
        <v>20</v>
      </c>
      <c r="G17" s="60"/>
      <c r="H17" s="60"/>
      <c r="I17" s="60"/>
      <c r="J17" s="9">
        <v>4</v>
      </c>
      <c r="K17" s="10">
        <f t="shared" si="0"/>
        <v>28</v>
      </c>
      <c r="L17" s="530" t="s">
        <v>240</v>
      </c>
      <c r="M17" s="531"/>
      <c r="O17" s="185">
        <v>0</v>
      </c>
      <c r="P17" s="319">
        <f t="shared" si="4"/>
        <v>0</v>
      </c>
      <c r="R17" s="322">
        <v>5</v>
      </c>
      <c r="S17" s="322">
        <v>2</v>
      </c>
      <c r="T17" s="322"/>
      <c r="U17" s="322"/>
      <c r="V17" s="322"/>
      <c r="W17" s="322"/>
      <c r="X17" s="322">
        <f t="shared" si="1"/>
        <v>7</v>
      </c>
      <c r="Y17" s="366">
        <f t="shared" si="2"/>
        <v>28</v>
      </c>
      <c r="Z17" s="366">
        <v>0</v>
      </c>
      <c r="AA17" s="366">
        <f t="shared" si="3"/>
        <v>28</v>
      </c>
    </row>
    <row r="18" spans="2:27" ht="12.75">
      <c r="B18" s="539"/>
      <c r="C18" s="539"/>
      <c r="D18" s="480"/>
      <c r="E18" s="1" t="s">
        <v>17</v>
      </c>
      <c r="F18" s="53" t="s">
        <v>20</v>
      </c>
      <c r="G18" s="60"/>
      <c r="H18" s="60"/>
      <c r="I18" s="60"/>
      <c r="J18" s="9">
        <v>4</v>
      </c>
      <c r="K18" s="10">
        <f t="shared" si="0"/>
        <v>40</v>
      </c>
      <c r="L18" s="532"/>
      <c r="M18" s="533"/>
      <c r="O18" s="185">
        <v>0</v>
      </c>
      <c r="P18" s="319">
        <f t="shared" si="4"/>
        <v>0</v>
      </c>
      <c r="R18" s="322">
        <v>5</v>
      </c>
      <c r="S18" s="322">
        <v>5</v>
      </c>
      <c r="T18" s="322"/>
      <c r="U18" s="322"/>
      <c r="V18" s="322"/>
      <c r="W18" s="322"/>
      <c r="X18" s="322">
        <f t="shared" si="1"/>
        <v>10</v>
      </c>
      <c r="Y18" s="366">
        <f t="shared" si="2"/>
        <v>40</v>
      </c>
      <c r="Z18" s="366">
        <v>0</v>
      </c>
      <c r="AA18" s="366">
        <f t="shared" si="3"/>
        <v>40</v>
      </c>
    </row>
    <row r="19" spans="2:27" ht="12.75">
      <c r="B19" s="539"/>
      <c r="C19" s="539"/>
      <c r="D19" s="436" t="s">
        <v>23</v>
      </c>
      <c r="E19" s="1" t="s">
        <v>16</v>
      </c>
      <c r="F19" s="53" t="s">
        <v>20</v>
      </c>
      <c r="G19" s="60"/>
      <c r="H19" s="60"/>
      <c r="I19" s="60"/>
      <c r="J19" s="9">
        <v>4</v>
      </c>
      <c r="K19" s="10">
        <f t="shared" si="0"/>
        <v>48</v>
      </c>
      <c r="L19" s="532"/>
      <c r="M19" s="533"/>
      <c r="O19" s="185">
        <v>0</v>
      </c>
      <c r="P19" s="319">
        <f t="shared" si="4"/>
        <v>0</v>
      </c>
      <c r="R19" s="322">
        <v>10</v>
      </c>
      <c r="S19" s="322">
        <v>2</v>
      </c>
      <c r="T19" s="322"/>
      <c r="U19" s="322"/>
      <c r="V19" s="322"/>
      <c r="W19" s="322"/>
      <c r="X19" s="322">
        <f t="shared" si="1"/>
        <v>12</v>
      </c>
      <c r="Y19" s="366">
        <f t="shared" si="2"/>
        <v>48</v>
      </c>
      <c r="Z19" s="366">
        <v>0</v>
      </c>
      <c r="AA19" s="366">
        <f t="shared" si="3"/>
        <v>48</v>
      </c>
    </row>
    <row r="20" spans="2:27" ht="12.75">
      <c r="B20" s="539"/>
      <c r="C20" s="487"/>
      <c r="D20" s="480"/>
      <c r="E20" s="1" t="s">
        <v>17</v>
      </c>
      <c r="F20" s="53" t="s">
        <v>20</v>
      </c>
      <c r="G20" s="60"/>
      <c r="H20" s="60"/>
      <c r="I20" s="60"/>
      <c r="J20" s="9">
        <v>4</v>
      </c>
      <c r="K20" s="10">
        <f t="shared" si="0"/>
        <v>60</v>
      </c>
      <c r="L20" s="532"/>
      <c r="M20" s="533"/>
      <c r="O20" s="185">
        <v>0</v>
      </c>
      <c r="P20" s="319">
        <f t="shared" si="4"/>
        <v>0</v>
      </c>
      <c r="R20" s="322">
        <v>10</v>
      </c>
      <c r="S20" s="322">
        <v>5</v>
      </c>
      <c r="T20" s="322"/>
      <c r="U20" s="322"/>
      <c r="V20" s="322"/>
      <c r="W20" s="322"/>
      <c r="X20" s="322">
        <f t="shared" si="1"/>
        <v>15</v>
      </c>
      <c r="Y20" s="366">
        <f t="shared" si="2"/>
        <v>60</v>
      </c>
      <c r="Z20" s="366">
        <v>0</v>
      </c>
      <c r="AA20" s="366">
        <f t="shared" si="3"/>
        <v>60</v>
      </c>
    </row>
    <row r="21" spans="2:27" ht="12.75">
      <c r="B21" s="539"/>
      <c r="C21" s="536" t="s">
        <v>1096</v>
      </c>
      <c r="D21" s="436" t="s">
        <v>268</v>
      </c>
      <c r="E21" s="1" t="s">
        <v>16</v>
      </c>
      <c r="F21" s="53" t="s">
        <v>20</v>
      </c>
      <c r="G21" s="60"/>
      <c r="H21" s="48" t="s">
        <v>124</v>
      </c>
      <c r="I21" s="60"/>
      <c r="J21" s="9">
        <v>4</v>
      </c>
      <c r="K21" s="10">
        <f t="shared" si="0"/>
        <v>40</v>
      </c>
      <c r="L21" s="532"/>
      <c r="M21" s="533"/>
      <c r="O21" s="185">
        <v>0</v>
      </c>
      <c r="P21" s="319">
        <f t="shared" si="4"/>
        <v>0</v>
      </c>
      <c r="R21" s="322">
        <v>5</v>
      </c>
      <c r="S21" s="322">
        <v>2</v>
      </c>
      <c r="T21" s="322"/>
      <c r="U21" s="322"/>
      <c r="V21" s="322">
        <v>3</v>
      </c>
      <c r="W21" s="322"/>
      <c r="X21" s="322">
        <f t="shared" si="1"/>
        <v>10</v>
      </c>
      <c r="Y21" s="366">
        <f t="shared" si="2"/>
        <v>40</v>
      </c>
      <c r="Z21" s="366">
        <v>0</v>
      </c>
      <c r="AA21" s="366">
        <f t="shared" si="3"/>
        <v>40</v>
      </c>
    </row>
    <row r="22" spans="2:27" ht="12.75">
      <c r="B22" s="539"/>
      <c r="C22" s="539"/>
      <c r="D22" s="480"/>
      <c r="E22" s="1" t="s">
        <v>17</v>
      </c>
      <c r="F22" s="53" t="s">
        <v>20</v>
      </c>
      <c r="G22" s="60"/>
      <c r="H22" s="48" t="s">
        <v>124</v>
      </c>
      <c r="I22" s="60"/>
      <c r="J22" s="9">
        <v>4</v>
      </c>
      <c r="K22" s="10">
        <f t="shared" si="0"/>
        <v>52</v>
      </c>
      <c r="L22" s="532"/>
      <c r="M22" s="533"/>
      <c r="O22" s="185"/>
      <c r="P22" s="319"/>
      <c r="R22" s="322">
        <v>5</v>
      </c>
      <c r="S22" s="322">
        <v>5</v>
      </c>
      <c r="T22" s="322"/>
      <c r="U22" s="322"/>
      <c r="V22" s="322">
        <v>3</v>
      </c>
      <c r="W22" s="322"/>
      <c r="X22" s="322">
        <f t="shared" si="1"/>
        <v>13</v>
      </c>
      <c r="Y22" s="366">
        <f t="shared" si="2"/>
        <v>52</v>
      </c>
      <c r="Z22" s="366">
        <v>0</v>
      </c>
      <c r="AA22" s="366">
        <f t="shared" si="3"/>
        <v>52</v>
      </c>
    </row>
    <row r="23" spans="2:27" ht="12.75">
      <c r="B23" s="539"/>
      <c r="C23" s="539"/>
      <c r="D23" s="436" t="s">
        <v>23</v>
      </c>
      <c r="E23" s="1" t="s">
        <v>16</v>
      </c>
      <c r="F23" s="53" t="s">
        <v>20</v>
      </c>
      <c r="G23" s="60"/>
      <c r="H23" s="48" t="s">
        <v>124</v>
      </c>
      <c r="I23" s="60"/>
      <c r="J23" s="9">
        <v>4</v>
      </c>
      <c r="K23" s="10">
        <f t="shared" si="0"/>
        <v>60</v>
      </c>
      <c r="L23" s="532"/>
      <c r="M23" s="533"/>
      <c r="O23" s="185"/>
      <c r="P23" s="319"/>
      <c r="R23" s="322">
        <v>10</v>
      </c>
      <c r="S23" s="322">
        <v>2</v>
      </c>
      <c r="T23" s="322"/>
      <c r="U23" s="322"/>
      <c r="V23" s="322">
        <v>3</v>
      </c>
      <c r="W23" s="322"/>
      <c r="X23" s="322">
        <f t="shared" si="1"/>
        <v>15</v>
      </c>
      <c r="Y23" s="366">
        <f t="shared" si="2"/>
        <v>60</v>
      </c>
      <c r="Z23" s="366">
        <v>0</v>
      </c>
      <c r="AA23" s="366">
        <f t="shared" si="3"/>
        <v>60</v>
      </c>
    </row>
    <row r="24" spans="2:27" ht="12.75">
      <c r="B24" s="487"/>
      <c r="C24" s="487"/>
      <c r="D24" s="480"/>
      <c r="E24" s="1" t="s">
        <v>17</v>
      </c>
      <c r="F24" s="53" t="s">
        <v>20</v>
      </c>
      <c r="G24" s="60"/>
      <c r="H24" s="48" t="s">
        <v>124</v>
      </c>
      <c r="I24" s="60"/>
      <c r="J24" s="9">
        <v>4</v>
      </c>
      <c r="K24" s="10">
        <f t="shared" si="0"/>
        <v>72</v>
      </c>
      <c r="L24" s="534"/>
      <c r="M24" s="535"/>
      <c r="O24" s="185">
        <v>0</v>
      </c>
      <c r="P24" s="319">
        <f>O24*K24</f>
        <v>0</v>
      </c>
      <c r="R24" s="322">
        <v>10</v>
      </c>
      <c r="S24" s="322">
        <v>5</v>
      </c>
      <c r="T24" s="322"/>
      <c r="U24" s="322"/>
      <c r="V24" s="322">
        <v>3</v>
      </c>
      <c r="W24" s="322"/>
      <c r="X24" s="322">
        <f t="shared" si="1"/>
        <v>18</v>
      </c>
      <c r="Y24" s="366">
        <f t="shared" si="2"/>
        <v>72</v>
      </c>
      <c r="Z24" s="366">
        <v>0</v>
      </c>
      <c r="AA24" s="366">
        <f t="shared" si="3"/>
        <v>72</v>
      </c>
    </row>
    <row r="25" spans="2:27" ht="12.75">
      <c r="B25" s="488" t="s">
        <v>241</v>
      </c>
      <c r="C25" s="536" t="s">
        <v>1095</v>
      </c>
      <c r="D25" s="436" t="s">
        <v>268</v>
      </c>
      <c r="E25" s="1" t="s">
        <v>16</v>
      </c>
      <c r="F25" s="91" t="s">
        <v>21</v>
      </c>
      <c r="G25" s="60"/>
      <c r="H25" s="285"/>
      <c r="I25" s="60"/>
      <c r="J25" s="9">
        <v>4</v>
      </c>
      <c r="K25" s="10">
        <f t="shared" si="0"/>
        <v>48</v>
      </c>
      <c r="L25" s="530" t="s">
        <v>42</v>
      </c>
      <c r="M25" s="531"/>
      <c r="O25" s="206">
        <v>0</v>
      </c>
      <c r="P25" s="327">
        <f>O25*K25</f>
        <v>0</v>
      </c>
      <c r="R25" s="322">
        <v>5</v>
      </c>
      <c r="S25" s="322">
        <v>2</v>
      </c>
      <c r="T25" s="322">
        <v>5</v>
      </c>
      <c r="U25" s="322"/>
      <c r="V25" s="322"/>
      <c r="W25" s="322"/>
      <c r="X25" s="322">
        <f t="shared" si="1"/>
        <v>12</v>
      </c>
      <c r="Y25" s="366">
        <f t="shared" si="2"/>
        <v>48</v>
      </c>
      <c r="Z25" s="366">
        <v>0</v>
      </c>
      <c r="AA25" s="366">
        <f t="shared" si="3"/>
        <v>48</v>
      </c>
    </row>
    <row r="26" spans="2:27" ht="12.75">
      <c r="B26" s="489"/>
      <c r="C26" s="537"/>
      <c r="D26" s="480"/>
      <c r="E26" s="1" t="s">
        <v>17</v>
      </c>
      <c r="F26" s="91" t="s">
        <v>21</v>
      </c>
      <c r="G26" s="60"/>
      <c r="H26" s="285"/>
      <c r="I26" s="60"/>
      <c r="J26" s="9">
        <v>4</v>
      </c>
      <c r="K26" s="10">
        <f t="shared" si="0"/>
        <v>60</v>
      </c>
      <c r="L26" s="532"/>
      <c r="M26" s="533"/>
      <c r="O26" s="206"/>
      <c r="P26" s="327"/>
      <c r="R26" s="322">
        <v>5</v>
      </c>
      <c r="S26" s="322">
        <v>5</v>
      </c>
      <c r="T26" s="322">
        <v>5</v>
      </c>
      <c r="U26" s="322"/>
      <c r="V26" s="322"/>
      <c r="W26" s="322"/>
      <c r="X26" s="322">
        <f t="shared" si="1"/>
        <v>15</v>
      </c>
      <c r="Y26" s="366">
        <f t="shared" si="2"/>
        <v>60</v>
      </c>
      <c r="Z26" s="366">
        <v>0</v>
      </c>
      <c r="AA26" s="366">
        <f t="shared" si="3"/>
        <v>60</v>
      </c>
    </row>
    <row r="27" spans="2:27" ht="12.75">
      <c r="B27" s="489"/>
      <c r="C27" s="537"/>
      <c r="D27" s="436" t="s">
        <v>23</v>
      </c>
      <c r="E27" s="1" t="s">
        <v>16</v>
      </c>
      <c r="F27" s="91" t="s">
        <v>21</v>
      </c>
      <c r="G27" s="60"/>
      <c r="H27" s="285"/>
      <c r="I27" s="60"/>
      <c r="J27" s="9">
        <v>4</v>
      </c>
      <c r="K27" s="10">
        <f t="shared" si="0"/>
        <v>68</v>
      </c>
      <c r="L27" s="532"/>
      <c r="M27" s="533"/>
      <c r="O27" s="206"/>
      <c r="P27" s="327"/>
      <c r="R27" s="322">
        <v>10</v>
      </c>
      <c r="S27" s="322">
        <v>2</v>
      </c>
      <c r="T27" s="322">
        <v>5</v>
      </c>
      <c r="U27" s="322"/>
      <c r="V27" s="322"/>
      <c r="W27" s="322"/>
      <c r="X27" s="322">
        <f t="shared" si="1"/>
        <v>17</v>
      </c>
      <c r="Y27" s="366">
        <f t="shared" si="2"/>
        <v>68</v>
      </c>
      <c r="Z27" s="366">
        <v>0</v>
      </c>
      <c r="AA27" s="366">
        <f t="shared" si="3"/>
        <v>68</v>
      </c>
    </row>
    <row r="28" spans="2:27" ht="12.75">
      <c r="B28" s="489"/>
      <c r="C28" s="538"/>
      <c r="D28" s="480"/>
      <c r="E28" s="1" t="s">
        <v>17</v>
      </c>
      <c r="F28" s="91" t="s">
        <v>21</v>
      </c>
      <c r="G28" s="60"/>
      <c r="H28" s="285"/>
      <c r="I28" s="60"/>
      <c r="J28" s="9">
        <v>4</v>
      </c>
      <c r="K28" s="10">
        <f t="shared" si="0"/>
        <v>80</v>
      </c>
      <c r="L28" s="532"/>
      <c r="M28" s="533"/>
      <c r="O28" s="206">
        <v>0</v>
      </c>
      <c r="P28" s="327">
        <f>O28*K28</f>
        <v>0</v>
      </c>
      <c r="R28" s="322">
        <v>10</v>
      </c>
      <c r="S28" s="322">
        <v>5</v>
      </c>
      <c r="T28" s="322">
        <v>5</v>
      </c>
      <c r="U28" s="322"/>
      <c r="V28" s="322"/>
      <c r="W28" s="322"/>
      <c r="X28" s="322">
        <f t="shared" si="1"/>
        <v>20</v>
      </c>
      <c r="Y28" s="366">
        <f t="shared" si="2"/>
        <v>80</v>
      </c>
      <c r="Z28" s="366">
        <v>0</v>
      </c>
      <c r="AA28" s="366">
        <f t="shared" si="3"/>
        <v>80</v>
      </c>
    </row>
    <row r="29" spans="2:27" ht="12.75">
      <c r="B29" s="489"/>
      <c r="C29" s="486" t="s">
        <v>1096</v>
      </c>
      <c r="D29" s="436" t="s">
        <v>268</v>
      </c>
      <c r="E29" s="1" t="s">
        <v>16</v>
      </c>
      <c r="F29" s="91" t="s">
        <v>21</v>
      </c>
      <c r="G29" s="60"/>
      <c r="H29" s="48" t="s">
        <v>124</v>
      </c>
      <c r="I29" s="60"/>
      <c r="J29" s="9">
        <v>4</v>
      </c>
      <c r="K29" s="10">
        <f t="shared" si="0"/>
        <v>60</v>
      </c>
      <c r="L29" s="532"/>
      <c r="M29" s="533"/>
      <c r="O29" s="206">
        <v>0</v>
      </c>
      <c r="P29" s="327">
        <f>O29*K29</f>
        <v>0</v>
      </c>
      <c r="R29" s="322">
        <v>5</v>
      </c>
      <c r="S29" s="322">
        <v>2</v>
      </c>
      <c r="T29" s="322">
        <v>5</v>
      </c>
      <c r="U29" s="322"/>
      <c r="V29" s="322">
        <v>3</v>
      </c>
      <c r="W29" s="322"/>
      <c r="X29" s="322">
        <f t="shared" si="1"/>
        <v>15</v>
      </c>
      <c r="Y29" s="366">
        <f t="shared" si="2"/>
        <v>60</v>
      </c>
      <c r="Z29" s="366">
        <v>0</v>
      </c>
      <c r="AA29" s="366">
        <f t="shared" si="3"/>
        <v>60</v>
      </c>
    </row>
    <row r="30" spans="2:27" ht="12.75">
      <c r="B30" s="489"/>
      <c r="C30" s="539"/>
      <c r="D30" s="480"/>
      <c r="E30" s="1" t="s">
        <v>17</v>
      </c>
      <c r="F30" s="91" t="s">
        <v>21</v>
      </c>
      <c r="G30" s="60"/>
      <c r="H30" s="48" t="s">
        <v>124</v>
      </c>
      <c r="I30" s="60"/>
      <c r="J30" s="9">
        <v>4</v>
      </c>
      <c r="K30" s="10">
        <f t="shared" si="0"/>
        <v>72</v>
      </c>
      <c r="L30" s="532"/>
      <c r="M30" s="533"/>
      <c r="O30" s="206"/>
      <c r="P30" s="327"/>
      <c r="R30" s="322">
        <v>5</v>
      </c>
      <c r="S30" s="322">
        <v>5</v>
      </c>
      <c r="T30" s="322">
        <v>5</v>
      </c>
      <c r="U30" s="322"/>
      <c r="V30" s="322">
        <v>3</v>
      </c>
      <c r="W30" s="322"/>
      <c r="X30" s="322">
        <f t="shared" si="1"/>
        <v>18</v>
      </c>
      <c r="Y30" s="366">
        <f t="shared" si="2"/>
        <v>72</v>
      </c>
      <c r="Z30" s="366">
        <v>0</v>
      </c>
      <c r="AA30" s="366">
        <f t="shared" si="3"/>
        <v>72</v>
      </c>
    </row>
    <row r="31" spans="2:27" ht="12.75">
      <c r="B31" s="489"/>
      <c r="C31" s="539"/>
      <c r="D31" s="436" t="s">
        <v>23</v>
      </c>
      <c r="E31" s="1" t="s">
        <v>16</v>
      </c>
      <c r="F31" s="91" t="s">
        <v>21</v>
      </c>
      <c r="G31" s="60"/>
      <c r="H31" s="48" t="s">
        <v>124</v>
      </c>
      <c r="I31" s="60"/>
      <c r="J31" s="9">
        <v>4</v>
      </c>
      <c r="K31" s="10">
        <f t="shared" si="0"/>
        <v>80</v>
      </c>
      <c r="L31" s="532"/>
      <c r="M31" s="533"/>
      <c r="O31" s="206"/>
      <c r="P31" s="327"/>
      <c r="R31" s="322">
        <v>10</v>
      </c>
      <c r="S31" s="322">
        <v>2</v>
      </c>
      <c r="T31" s="322">
        <v>5</v>
      </c>
      <c r="U31" s="322"/>
      <c r="V31" s="322">
        <v>3</v>
      </c>
      <c r="W31" s="322"/>
      <c r="X31" s="322">
        <f t="shared" si="1"/>
        <v>20</v>
      </c>
      <c r="Y31" s="366">
        <f t="shared" si="2"/>
        <v>80</v>
      </c>
      <c r="Z31" s="366">
        <v>0</v>
      </c>
      <c r="AA31" s="366">
        <f t="shared" si="3"/>
        <v>80</v>
      </c>
    </row>
    <row r="32" spans="2:27" ht="12.75">
      <c r="B32" s="490"/>
      <c r="C32" s="487"/>
      <c r="D32" s="480"/>
      <c r="E32" s="1" t="s">
        <v>17</v>
      </c>
      <c r="F32" s="91" t="s">
        <v>21</v>
      </c>
      <c r="G32" s="60"/>
      <c r="H32" s="48" t="s">
        <v>124</v>
      </c>
      <c r="I32" s="60"/>
      <c r="J32" s="9">
        <v>4</v>
      </c>
      <c r="K32" s="10">
        <f t="shared" si="0"/>
        <v>92</v>
      </c>
      <c r="L32" s="534"/>
      <c r="M32" s="535"/>
      <c r="O32" s="206">
        <v>0</v>
      </c>
      <c r="P32" s="327">
        <f>O32*K32</f>
        <v>0</v>
      </c>
      <c r="R32" s="322">
        <v>10</v>
      </c>
      <c r="S32" s="322">
        <v>5</v>
      </c>
      <c r="T32" s="322">
        <v>5</v>
      </c>
      <c r="U32" s="322"/>
      <c r="V32" s="322">
        <v>3</v>
      </c>
      <c r="W32" s="322"/>
      <c r="X32" s="322">
        <f t="shared" si="1"/>
        <v>23</v>
      </c>
      <c r="Y32" s="366">
        <f t="shared" si="2"/>
        <v>92</v>
      </c>
      <c r="Z32" s="366">
        <v>0</v>
      </c>
      <c r="AA32" s="366">
        <f t="shared" si="3"/>
        <v>92</v>
      </c>
    </row>
    <row r="33" spans="2:27" ht="12.75">
      <c r="B33" s="540" t="s">
        <v>242</v>
      </c>
      <c r="C33" s="536" t="s">
        <v>1095</v>
      </c>
      <c r="D33" s="436" t="s">
        <v>268</v>
      </c>
      <c r="E33" s="1" t="s">
        <v>16</v>
      </c>
      <c r="F33" s="91" t="s">
        <v>21</v>
      </c>
      <c r="G33" s="60"/>
      <c r="H33" s="285"/>
      <c r="I33" s="60"/>
      <c r="J33" s="9">
        <v>4</v>
      </c>
      <c r="K33" s="10">
        <f t="shared" si="0"/>
        <v>48</v>
      </c>
      <c r="L33" s="530" t="s">
        <v>42</v>
      </c>
      <c r="M33" s="531"/>
      <c r="O33" s="206">
        <v>0</v>
      </c>
      <c r="P33" s="327">
        <f>O33*K33</f>
        <v>0</v>
      </c>
      <c r="R33" s="322">
        <v>5</v>
      </c>
      <c r="S33" s="322">
        <v>2</v>
      </c>
      <c r="T33" s="322">
        <v>5</v>
      </c>
      <c r="U33" s="322"/>
      <c r="V33" s="322"/>
      <c r="W33" s="322"/>
      <c r="X33" s="322">
        <f t="shared" si="1"/>
        <v>12</v>
      </c>
      <c r="Y33" s="366">
        <f t="shared" si="2"/>
        <v>48</v>
      </c>
      <c r="Z33" s="366">
        <v>0</v>
      </c>
      <c r="AA33" s="366">
        <f t="shared" si="3"/>
        <v>48</v>
      </c>
    </row>
    <row r="34" spans="2:27" ht="12.75">
      <c r="B34" s="489"/>
      <c r="C34" s="537"/>
      <c r="D34" s="480"/>
      <c r="E34" s="1" t="s">
        <v>17</v>
      </c>
      <c r="F34" s="91" t="s">
        <v>21</v>
      </c>
      <c r="G34" s="60"/>
      <c r="H34" s="285"/>
      <c r="I34" s="60"/>
      <c r="J34" s="9">
        <v>4</v>
      </c>
      <c r="K34" s="10">
        <f t="shared" si="0"/>
        <v>60</v>
      </c>
      <c r="L34" s="532"/>
      <c r="M34" s="533"/>
      <c r="O34" s="206"/>
      <c r="P34" s="327"/>
      <c r="R34" s="322">
        <v>5</v>
      </c>
      <c r="S34" s="322">
        <v>5</v>
      </c>
      <c r="T34" s="322">
        <v>5</v>
      </c>
      <c r="U34" s="322"/>
      <c r="V34" s="322"/>
      <c r="W34" s="322"/>
      <c r="X34" s="322">
        <f t="shared" si="1"/>
        <v>15</v>
      </c>
      <c r="Y34" s="366">
        <f t="shared" si="2"/>
        <v>60</v>
      </c>
      <c r="Z34" s="366">
        <v>0</v>
      </c>
      <c r="AA34" s="366">
        <f t="shared" si="3"/>
        <v>60</v>
      </c>
    </row>
    <row r="35" spans="2:27" ht="12.75">
      <c r="B35" s="489"/>
      <c r="C35" s="537"/>
      <c r="D35" s="436" t="s">
        <v>23</v>
      </c>
      <c r="E35" s="1" t="s">
        <v>16</v>
      </c>
      <c r="F35" s="91" t="s">
        <v>21</v>
      </c>
      <c r="G35" s="60"/>
      <c r="H35" s="285"/>
      <c r="I35" s="60"/>
      <c r="J35" s="9">
        <v>4</v>
      </c>
      <c r="K35" s="10">
        <f t="shared" si="0"/>
        <v>68</v>
      </c>
      <c r="L35" s="532"/>
      <c r="M35" s="533"/>
      <c r="O35" s="206"/>
      <c r="P35" s="327"/>
      <c r="R35" s="322">
        <v>10</v>
      </c>
      <c r="S35" s="322">
        <v>2</v>
      </c>
      <c r="T35" s="322">
        <v>5</v>
      </c>
      <c r="U35" s="322"/>
      <c r="V35" s="322"/>
      <c r="W35" s="322"/>
      <c r="X35" s="322">
        <f t="shared" si="1"/>
        <v>17</v>
      </c>
      <c r="Y35" s="366">
        <f t="shared" si="2"/>
        <v>68</v>
      </c>
      <c r="Z35" s="366">
        <v>0</v>
      </c>
      <c r="AA35" s="366">
        <f t="shared" si="3"/>
        <v>68</v>
      </c>
    </row>
    <row r="36" spans="2:27" ht="12.75">
      <c r="B36" s="489"/>
      <c r="C36" s="538"/>
      <c r="D36" s="480"/>
      <c r="E36" s="1" t="s">
        <v>17</v>
      </c>
      <c r="F36" s="91" t="s">
        <v>21</v>
      </c>
      <c r="G36" s="60"/>
      <c r="H36" s="285"/>
      <c r="I36" s="60"/>
      <c r="J36" s="9">
        <v>4</v>
      </c>
      <c r="K36" s="10">
        <f t="shared" si="0"/>
        <v>80</v>
      </c>
      <c r="L36" s="532"/>
      <c r="M36" s="533"/>
      <c r="O36" s="206">
        <v>0</v>
      </c>
      <c r="P36" s="327">
        <f>O36*K36</f>
        <v>0</v>
      </c>
      <c r="R36" s="322">
        <v>10</v>
      </c>
      <c r="S36" s="322">
        <v>5</v>
      </c>
      <c r="T36" s="322">
        <v>5</v>
      </c>
      <c r="U36" s="322"/>
      <c r="V36" s="322"/>
      <c r="W36" s="322"/>
      <c r="X36" s="322">
        <f t="shared" si="1"/>
        <v>20</v>
      </c>
      <c r="Y36" s="366">
        <f t="shared" si="2"/>
        <v>80</v>
      </c>
      <c r="Z36" s="366">
        <v>0</v>
      </c>
      <c r="AA36" s="366">
        <f t="shared" si="3"/>
        <v>80</v>
      </c>
    </row>
    <row r="37" spans="2:27" ht="12.75">
      <c r="B37" s="489"/>
      <c r="C37" s="486" t="s">
        <v>1096</v>
      </c>
      <c r="D37" s="436" t="s">
        <v>268</v>
      </c>
      <c r="E37" s="1" t="s">
        <v>16</v>
      </c>
      <c r="F37" s="91" t="s">
        <v>21</v>
      </c>
      <c r="G37" s="60"/>
      <c r="H37" s="48" t="s">
        <v>124</v>
      </c>
      <c r="I37" s="60"/>
      <c r="J37" s="9">
        <v>4</v>
      </c>
      <c r="K37" s="10">
        <f t="shared" si="0"/>
        <v>60</v>
      </c>
      <c r="L37" s="532"/>
      <c r="M37" s="533"/>
      <c r="O37" s="206">
        <v>0</v>
      </c>
      <c r="P37" s="327">
        <f>O37*K37</f>
        <v>0</v>
      </c>
      <c r="R37" s="322">
        <v>5</v>
      </c>
      <c r="S37" s="322">
        <v>2</v>
      </c>
      <c r="T37" s="322">
        <v>5</v>
      </c>
      <c r="U37" s="322"/>
      <c r="V37" s="322">
        <v>3</v>
      </c>
      <c r="W37" s="322"/>
      <c r="X37" s="322">
        <f t="shared" si="1"/>
        <v>15</v>
      </c>
      <c r="Y37" s="366">
        <f t="shared" si="2"/>
        <v>60</v>
      </c>
      <c r="Z37" s="366">
        <v>0</v>
      </c>
      <c r="AA37" s="366">
        <f t="shared" si="3"/>
        <v>60</v>
      </c>
    </row>
    <row r="38" spans="2:27" ht="12.75">
      <c r="B38" s="489"/>
      <c r="C38" s="539"/>
      <c r="D38" s="480"/>
      <c r="E38" s="1" t="s">
        <v>17</v>
      </c>
      <c r="F38" s="91" t="s">
        <v>21</v>
      </c>
      <c r="G38" s="60"/>
      <c r="H38" s="48" t="s">
        <v>124</v>
      </c>
      <c r="I38" s="60"/>
      <c r="J38" s="9">
        <v>4</v>
      </c>
      <c r="K38" s="10">
        <f t="shared" si="0"/>
        <v>72</v>
      </c>
      <c r="L38" s="532"/>
      <c r="M38" s="533"/>
      <c r="O38" s="206"/>
      <c r="P38" s="327"/>
      <c r="R38" s="322">
        <v>5</v>
      </c>
      <c r="S38" s="322">
        <v>5</v>
      </c>
      <c r="T38" s="322">
        <v>5</v>
      </c>
      <c r="U38" s="322"/>
      <c r="V38" s="322">
        <v>3</v>
      </c>
      <c r="W38" s="322"/>
      <c r="X38" s="322">
        <f t="shared" si="1"/>
        <v>18</v>
      </c>
      <c r="Y38" s="366">
        <f t="shared" si="2"/>
        <v>72</v>
      </c>
      <c r="Z38" s="366">
        <v>0</v>
      </c>
      <c r="AA38" s="366">
        <f t="shared" si="3"/>
        <v>72</v>
      </c>
    </row>
    <row r="39" spans="2:27" ht="12.75">
      <c r="B39" s="489"/>
      <c r="C39" s="539"/>
      <c r="D39" s="436" t="s">
        <v>23</v>
      </c>
      <c r="E39" s="1" t="s">
        <v>16</v>
      </c>
      <c r="F39" s="91" t="s">
        <v>21</v>
      </c>
      <c r="G39" s="60"/>
      <c r="H39" s="48" t="s">
        <v>124</v>
      </c>
      <c r="I39" s="60"/>
      <c r="J39" s="9">
        <v>4</v>
      </c>
      <c r="K39" s="10">
        <f t="shared" si="0"/>
        <v>80</v>
      </c>
      <c r="L39" s="532"/>
      <c r="M39" s="533"/>
      <c r="O39" s="206"/>
      <c r="P39" s="327"/>
      <c r="R39" s="322">
        <v>10</v>
      </c>
      <c r="S39" s="322">
        <v>2</v>
      </c>
      <c r="T39" s="322">
        <v>5</v>
      </c>
      <c r="U39" s="322"/>
      <c r="V39" s="322">
        <v>3</v>
      </c>
      <c r="W39" s="322"/>
      <c r="X39" s="322">
        <f t="shared" si="1"/>
        <v>20</v>
      </c>
      <c r="Y39" s="366">
        <f t="shared" si="2"/>
        <v>80</v>
      </c>
      <c r="Z39" s="366">
        <v>0</v>
      </c>
      <c r="AA39" s="366">
        <f t="shared" si="3"/>
        <v>80</v>
      </c>
    </row>
    <row r="40" spans="2:27" ht="12.75">
      <c r="B40" s="490"/>
      <c r="C40" s="487"/>
      <c r="D40" s="480"/>
      <c r="E40" s="1" t="s">
        <v>17</v>
      </c>
      <c r="F40" s="91" t="s">
        <v>21</v>
      </c>
      <c r="G40" s="60"/>
      <c r="H40" s="48" t="s">
        <v>124</v>
      </c>
      <c r="I40" s="60"/>
      <c r="J40" s="9">
        <v>4</v>
      </c>
      <c r="K40" s="10">
        <f t="shared" si="0"/>
        <v>92</v>
      </c>
      <c r="L40" s="534"/>
      <c r="M40" s="535"/>
      <c r="O40" s="206">
        <v>0</v>
      </c>
      <c r="P40" s="327">
        <f>O40*K40</f>
        <v>0</v>
      </c>
      <c r="R40" s="322">
        <v>10</v>
      </c>
      <c r="S40" s="322">
        <v>5</v>
      </c>
      <c r="T40" s="322">
        <v>5</v>
      </c>
      <c r="U40" s="322"/>
      <c r="V40" s="322">
        <v>3</v>
      </c>
      <c r="W40" s="322"/>
      <c r="X40" s="322">
        <f aca="true" t="shared" si="5" ref="X40:X59">SUM(R40:W40)</f>
        <v>23</v>
      </c>
      <c r="Y40" s="366">
        <f aca="true" t="shared" si="6" ref="Y40:Y71">X40*J40</f>
        <v>92</v>
      </c>
      <c r="Z40" s="366">
        <v>0</v>
      </c>
      <c r="AA40" s="366">
        <f t="shared" si="3"/>
        <v>92</v>
      </c>
    </row>
    <row r="41" spans="2:27" ht="12.75">
      <c r="B41" s="540" t="s">
        <v>243</v>
      </c>
      <c r="C41" s="536" t="s">
        <v>1095</v>
      </c>
      <c r="D41" s="436" t="s">
        <v>268</v>
      </c>
      <c r="E41" s="1" t="s">
        <v>16</v>
      </c>
      <c r="F41" s="91" t="s">
        <v>21</v>
      </c>
      <c r="G41" s="60"/>
      <c r="H41" s="285"/>
      <c r="I41" s="60"/>
      <c r="J41" s="9">
        <v>4</v>
      </c>
      <c r="K41" s="10">
        <f t="shared" si="0"/>
        <v>48</v>
      </c>
      <c r="L41" s="530" t="s">
        <v>42</v>
      </c>
      <c r="M41" s="531"/>
      <c r="O41" s="206">
        <v>0</v>
      </c>
      <c r="P41" s="327">
        <f>O41*K41</f>
        <v>0</v>
      </c>
      <c r="R41" s="322">
        <v>5</v>
      </c>
      <c r="S41" s="322">
        <v>2</v>
      </c>
      <c r="T41" s="322">
        <v>5</v>
      </c>
      <c r="U41" s="322"/>
      <c r="V41" s="322"/>
      <c r="W41" s="322"/>
      <c r="X41" s="322">
        <f t="shared" si="5"/>
        <v>12</v>
      </c>
      <c r="Y41" s="366">
        <f t="shared" si="6"/>
        <v>48</v>
      </c>
      <c r="Z41" s="366">
        <v>0</v>
      </c>
      <c r="AA41" s="366">
        <f t="shared" si="3"/>
        <v>48</v>
      </c>
    </row>
    <row r="42" spans="2:27" ht="12.75">
      <c r="B42" s="489"/>
      <c r="C42" s="537"/>
      <c r="D42" s="480"/>
      <c r="E42" s="1" t="s">
        <v>17</v>
      </c>
      <c r="F42" s="91" t="s">
        <v>21</v>
      </c>
      <c r="G42" s="60"/>
      <c r="H42" s="285"/>
      <c r="I42" s="60"/>
      <c r="J42" s="9">
        <v>4</v>
      </c>
      <c r="K42" s="10">
        <f t="shared" si="0"/>
        <v>60</v>
      </c>
      <c r="L42" s="532"/>
      <c r="M42" s="533"/>
      <c r="O42" s="206"/>
      <c r="P42" s="327"/>
      <c r="R42" s="322">
        <v>5</v>
      </c>
      <c r="S42" s="322">
        <v>5</v>
      </c>
      <c r="T42" s="322">
        <v>5</v>
      </c>
      <c r="U42" s="322"/>
      <c r="V42" s="322"/>
      <c r="W42" s="322"/>
      <c r="X42" s="322">
        <f t="shared" si="5"/>
        <v>15</v>
      </c>
      <c r="Y42" s="366">
        <f t="shared" si="6"/>
        <v>60</v>
      </c>
      <c r="Z42" s="366">
        <v>0</v>
      </c>
      <c r="AA42" s="366">
        <f t="shared" si="3"/>
        <v>60</v>
      </c>
    </row>
    <row r="43" spans="2:27" ht="12.75">
      <c r="B43" s="489"/>
      <c r="C43" s="537"/>
      <c r="D43" s="436" t="s">
        <v>23</v>
      </c>
      <c r="E43" s="1" t="s">
        <v>16</v>
      </c>
      <c r="F43" s="91" t="s">
        <v>21</v>
      </c>
      <c r="G43" s="60"/>
      <c r="H43" s="285"/>
      <c r="I43" s="60"/>
      <c r="J43" s="9">
        <v>4</v>
      </c>
      <c r="K43" s="10">
        <f t="shared" si="0"/>
        <v>68</v>
      </c>
      <c r="L43" s="532"/>
      <c r="M43" s="533"/>
      <c r="O43" s="206"/>
      <c r="P43" s="327"/>
      <c r="R43" s="322">
        <v>10</v>
      </c>
      <c r="S43" s="322">
        <v>2</v>
      </c>
      <c r="T43" s="322">
        <v>5</v>
      </c>
      <c r="U43" s="322"/>
      <c r="V43" s="322"/>
      <c r="W43" s="322"/>
      <c r="X43" s="322">
        <f t="shared" si="5"/>
        <v>17</v>
      </c>
      <c r="Y43" s="366">
        <f t="shared" si="6"/>
        <v>68</v>
      </c>
      <c r="Z43" s="366">
        <v>0</v>
      </c>
      <c r="AA43" s="366">
        <f t="shared" si="3"/>
        <v>68</v>
      </c>
    </row>
    <row r="44" spans="2:27" ht="12.75">
      <c r="B44" s="489"/>
      <c r="C44" s="538"/>
      <c r="D44" s="480"/>
      <c r="E44" s="1" t="s">
        <v>17</v>
      </c>
      <c r="F44" s="91" t="s">
        <v>21</v>
      </c>
      <c r="G44" s="60"/>
      <c r="H44" s="285"/>
      <c r="I44" s="60"/>
      <c r="J44" s="9">
        <v>4</v>
      </c>
      <c r="K44" s="10">
        <f t="shared" si="0"/>
        <v>80</v>
      </c>
      <c r="L44" s="532"/>
      <c r="M44" s="533"/>
      <c r="O44" s="206">
        <v>0</v>
      </c>
      <c r="P44" s="327">
        <f>O44*K44</f>
        <v>0</v>
      </c>
      <c r="R44" s="322">
        <v>10</v>
      </c>
      <c r="S44" s="322">
        <v>5</v>
      </c>
      <c r="T44" s="322">
        <v>5</v>
      </c>
      <c r="U44" s="322"/>
      <c r="V44" s="322"/>
      <c r="W44" s="322"/>
      <c r="X44" s="322">
        <f t="shared" si="5"/>
        <v>20</v>
      </c>
      <c r="Y44" s="366">
        <f t="shared" si="6"/>
        <v>80</v>
      </c>
      <c r="Z44" s="366">
        <v>0</v>
      </c>
      <c r="AA44" s="366">
        <f t="shared" si="3"/>
        <v>80</v>
      </c>
    </row>
    <row r="45" spans="2:27" ht="12.75">
      <c r="B45" s="489"/>
      <c r="C45" s="486" t="s">
        <v>1096</v>
      </c>
      <c r="D45" s="436" t="s">
        <v>268</v>
      </c>
      <c r="E45" s="1" t="s">
        <v>16</v>
      </c>
      <c r="F45" s="91" t="s">
        <v>21</v>
      </c>
      <c r="G45" s="60"/>
      <c r="H45" s="48" t="s">
        <v>124</v>
      </c>
      <c r="I45" s="60"/>
      <c r="J45" s="9">
        <v>4</v>
      </c>
      <c r="K45" s="10">
        <f t="shared" si="0"/>
        <v>60</v>
      </c>
      <c r="L45" s="532"/>
      <c r="M45" s="533"/>
      <c r="O45" s="206">
        <v>0</v>
      </c>
      <c r="P45" s="327">
        <f>O45*K45</f>
        <v>0</v>
      </c>
      <c r="R45" s="322">
        <v>5</v>
      </c>
      <c r="S45" s="322">
        <v>2</v>
      </c>
      <c r="T45" s="322">
        <v>5</v>
      </c>
      <c r="U45" s="322"/>
      <c r="V45" s="322">
        <v>3</v>
      </c>
      <c r="W45" s="322"/>
      <c r="X45" s="322">
        <f t="shared" si="5"/>
        <v>15</v>
      </c>
      <c r="Y45" s="366">
        <f t="shared" si="6"/>
        <v>60</v>
      </c>
      <c r="Z45" s="366">
        <v>0</v>
      </c>
      <c r="AA45" s="366">
        <f t="shared" si="3"/>
        <v>60</v>
      </c>
    </row>
    <row r="46" spans="2:27" ht="12.75">
      <c r="B46" s="489"/>
      <c r="C46" s="539"/>
      <c r="D46" s="480"/>
      <c r="E46" s="1" t="s">
        <v>17</v>
      </c>
      <c r="F46" s="91" t="s">
        <v>21</v>
      </c>
      <c r="G46" s="60"/>
      <c r="H46" s="48" t="s">
        <v>124</v>
      </c>
      <c r="I46" s="60"/>
      <c r="J46" s="9">
        <v>4</v>
      </c>
      <c r="K46" s="10">
        <f t="shared" si="0"/>
        <v>72</v>
      </c>
      <c r="L46" s="532"/>
      <c r="M46" s="533"/>
      <c r="O46" s="206"/>
      <c r="P46" s="327"/>
      <c r="R46" s="322">
        <v>5</v>
      </c>
      <c r="S46" s="322">
        <v>5</v>
      </c>
      <c r="T46" s="322">
        <v>5</v>
      </c>
      <c r="U46" s="322"/>
      <c r="V46" s="322">
        <v>3</v>
      </c>
      <c r="W46" s="322"/>
      <c r="X46" s="322">
        <f t="shared" si="5"/>
        <v>18</v>
      </c>
      <c r="Y46" s="366">
        <f t="shared" si="6"/>
        <v>72</v>
      </c>
      <c r="Z46" s="366">
        <v>0</v>
      </c>
      <c r="AA46" s="366">
        <f t="shared" si="3"/>
        <v>72</v>
      </c>
    </row>
    <row r="47" spans="2:27" ht="12.75">
      <c r="B47" s="489"/>
      <c r="C47" s="539"/>
      <c r="D47" s="436" t="s">
        <v>23</v>
      </c>
      <c r="E47" s="1" t="s">
        <v>16</v>
      </c>
      <c r="F47" s="91" t="s">
        <v>21</v>
      </c>
      <c r="G47" s="60"/>
      <c r="H47" s="48" t="s">
        <v>124</v>
      </c>
      <c r="I47" s="60"/>
      <c r="J47" s="9">
        <v>4</v>
      </c>
      <c r="K47" s="10">
        <f t="shared" si="0"/>
        <v>80</v>
      </c>
      <c r="L47" s="532"/>
      <c r="M47" s="533"/>
      <c r="O47" s="206"/>
      <c r="P47" s="327"/>
      <c r="R47" s="322">
        <v>10</v>
      </c>
      <c r="S47" s="322">
        <v>2</v>
      </c>
      <c r="T47" s="322">
        <v>5</v>
      </c>
      <c r="U47" s="322"/>
      <c r="V47" s="322">
        <v>3</v>
      </c>
      <c r="W47" s="322"/>
      <c r="X47" s="322">
        <f t="shared" si="5"/>
        <v>20</v>
      </c>
      <c r="Y47" s="366">
        <f t="shared" si="6"/>
        <v>80</v>
      </c>
      <c r="Z47" s="366">
        <v>0</v>
      </c>
      <c r="AA47" s="366">
        <f t="shared" si="3"/>
        <v>80</v>
      </c>
    </row>
    <row r="48" spans="2:27" ht="12.75">
      <c r="B48" s="490"/>
      <c r="C48" s="487"/>
      <c r="D48" s="480"/>
      <c r="E48" s="1" t="s">
        <v>17</v>
      </c>
      <c r="F48" s="91" t="s">
        <v>21</v>
      </c>
      <c r="G48" s="60"/>
      <c r="H48" s="48" t="s">
        <v>124</v>
      </c>
      <c r="I48" s="60"/>
      <c r="J48" s="9">
        <v>4</v>
      </c>
      <c r="K48" s="10">
        <f t="shared" si="0"/>
        <v>92</v>
      </c>
      <c r="L48" s="534"/>
      <c r="M48" s="535"/>
      <c r="O48" s="206">
        <v>0</v>
      </c>
      <c r="P48" s="327">
        <f>O48*K48</f>
        <v>0</v>
      </c>
      <c r="R48" s="322">
        <v>10</v>
      </c>
      <c r="S48" s="322">
        <v>5</v>
      </c>
      <c r="T48" s="322">
        <v>5</v>
      </c>
      <c r="U48" s="322"/>
      <c r="V48" s="322">
        <v>3</v>
      </c>
      <c r="W48" s="322"/>
      <c r="X48" s="322">
        <f t="shared" si="5"/>
        <v>23</v>
      </c>
      <c r="Y48" s="366">
        <f t="shared" si="6"/>
        <v>92</v>
      </c>
      <c r="Z48" s="366">
        <v>0</v>
      </c>
      <c r="AA48" s="366">
        <f t="shared" si="3"/>
        <v>92</v>
      </c>
    </row>
    <row r="49" spans="2:27" ht="12.75">
      <c r="B49" s="540" t="s">
        <v>244</v>
      </c>
      <c r="C49" s="536" t="s">
        <v>1095</v>
      </c>
      <c r="D49" s="436" t="s">
        <v>268</v>
      </c>
      <c r="E49" s="1" t="s">
        <v>16</v>
      </c>
      <c r="F49" s="73" t="s">
        <v>19</v>
      </c>
      <c r="G49" s="60"/>
      <c r="H49" s="285"/>
      <c r="I49" s="60"/>
      <c r="J49" s="9">
        <v>4</v>
      </c>
      <c r="K49" s="10">
        <f t="shared" si="0"/>
        <v>20</v>
      </c>
      <c r="L49" s="530" t="s">
        <v>42</v>
      </c>
      <c r="M49" s="531"/>
      <c r="O49" s="206">
        <v>0</v>
      </c>
      <c r="P49" s="327">
        <f>O49*K49</f>
        <v>0</v>
      </c>
      <c r="R49" s="322">
        <v>5</v>
      </c>
      <c r="S49" s="322">
        <v>2</v>
      </c>
      <c r="T49" s="322">
        <v>-2</v>
      </c>
      <c r="U49" s="322"/>
      <c r="V49" s="322"/>
      <c r="W49" s="322"/>
      <c r="X49" s="322">
        <f t="shared" si="5"/>
        <v>5</v>
      </c>
      <c r="Y49" s="366">
        <f t="shared" si="6"/>
        <v>20</v>
      </c>
      <c r="Z49" s="366">
        <v>0</v>
      </c>
      <c r="AA49" s="366">
        <f t="shared" si="3"/>
        <v>20</v>
      </c>
    </row>
    <row r="50" spans="2:27" ht="12.75">
      <c r="B50" s="489"/>
      <c r="C50" s="537"/>
      <c r="D50" s="480"/>
      <c r="E50" s="1" t="s">
        <v>17</v>
      </c>
      <c r="F50" s="73" t="s">
        <v>19</v>
      </c>
      <c r="G50" s="60"/>
      <c r="H50" s="285"/>
      <c r="I50" s="60"/>
      <c r="J50" s="9">
        <v>4</v>
      </c>
      <c r="K50" s="10">
        <f t="shared" si="0"/>
        <v>32</v>
      </c>
      <c r="L50" s="532"/>
      <c r="M50" s="533"/>
      <c r="O50" s="206"/>
      <c r="P50" s="327"/>
      <c r="R50" s="322">
        <v>5</v>
      </c>
      <c r="S50" s="322">
        <v>5</v>
      </c>
      <c r="T50" s="322">
        <v>-2</v>
      </c>
      <c r="U50" s="322"/>
      <c r="V50" s="322"/>
      <c r="W50" s="322"/>
      <c r="X50" s="322">
        <f t="shared" si="5"/>
        <v>8</v>
      </c>
      <c r="Y50" s="366">
        <f t="shared" si="6"/>
        <v>32</v>
      </c>
      <c r="Z50" s="366">
        <v>0</v>
      </c>
      <c r="AA50" s="366">
        <f t="shared" si="3"/>
        <v>32</v>
      </c>
    </row>
    <row r="51" spans="2:27" ht="12.75">
      <c r="B51" s="489"/>
      <c r="C51" s="537"/>
      <c r="D51" s="436" t="s">
        <v>23</v>
      </c>
      <c r="E51" s="1" t="s">
        <v>16</v>
      </c>
      <c r="F51" s="73" t="s">
        <v>19</v>
      </c>
      <c r="G51" s="60"/>
      <c r="H51" s="285"/>
      <c r="I51" s="60"/>
      <c r="J51" s="9">
        <v>4</v>
      </c>
      <c r="K51" s="10">
        <f t="shared" si="0"/>
        <v>40</v>
      </c>
      <c r="L51" s="532"/>
      <c r="M51" s="533"/>
      <c r="O51" s="206"/>
      <c r="P51" s="327"/>
      <c r="R51" s="322">
        <v>10</v>
      </c>
      <c r="S51" s="322">
        <v>2</v>
      </c>
      <c r="T51" s="322">
        <v>-2</v>
      </c>
      <c r="U51" s="322"/>
      <c r="V51" s="322"/>
      <c r="W51" s="322"/>
      <c r="X51" s="322">
        <f t="shared" si="5"/>
        <v>10</v>
      </c>
      <c r="Y51" s="366">
        <f t="shared" si="6"/>
        <v>40</v>
      </c>
      <c r="Z51" s="366">
        <v>0</v>
      </c>
      <c r="AA51" s="366">
        <f t="shared" si="3"/>
        <v>40</v>
      </c>
    </row>
    <row r="52" spans="2:27" ht="12.75">
      <c r="B52" s="489"/>
      <c r="C52" s="538"/>
      <c r="D52" s="480"/>
      <c r="E52" s="1" t="s">
        <v>17</v>
      </c>
      <c r="F52" s="73" t="s">
        <v>19</v>
      </c>
      <c r="G52" s="60"/>
      <c r="H52" s="285"/>
      <c r="I52" s="60"/>
      <c r="J52" s="9">
        <v>4</v>
      </c>
      <c r="K52" s="10">
        <f t="shared" si="0"/>
        <v>52</v>
      </c>
      <c r="L52" s="532"/>
      <c r="M52" s="533"/>
      <c r="O52" s="206">
        <v>0</v>
      </c>
      <c r="P52" s="327">
        <f>O52*K52</f>
        <v>0</v>
      </c>
      <c r="R52" s="322">
        <v>10</v>
      </c>
      <c r="S52" s="322">
        <v>5</v>
      </c>
      <c r="T52" s="322">
        <v>-2</v>
      </c>
      <c r="U52" s="322"/>
      <c r="V52" s="322"/>
      <c r="W52" s="322"/>
      <c r="X52" s="322">
        <f t="shared" si="5"/>
        <v>13</v>
      </c>
      <c r="Y52" s="366">
        <f t="shared" si="6"/>
        <v>52</v>
      </c>
      <c r="Z52" s="366">
        <v>0</v>
      </c>
      <c r="AA52" s="366">
        <f t="shared" si="3"/>
        <v>52</v>
      </c>
    </row>
    <row r="53" spans="2:27" ht="12.75">
      <c r="B53" s="489"/>
      <c r="C53" s="486" t="s">
        <v>1096</v>
      </c>
      <c r="D53" s="436" t="s">
        <v>268</v>
      </c>
      <c r="E53" s="1" t="s">
        <v>16</v>
      </c>
      <c r="F53" s="73" t="s">
        <v>19</v>
      </c>
      <c r="G53" s="60"/>
      <c r="H53" s="48" t="s">
        <v>124</v>
      </c>
      <c r="I53" s="60"/>
      <c r="J53" s="9">
        <v>4</v>
      </c>
      <c r="K53" s="10">
        <f t="shared" si="0"/>
        <v>32</v>
      </c>
      <c r="L53" s="532"/>
      <c r="M53" s="533"/>
      <c r="O53" s="206">
        <v>0</v>
      </c>
      <c r="P53" s="327">
        <f>O53*K53</f>
        <v>0</v>
      </c>
      <c r="R53" s="322">
        <v>5</v>
      </c>
      <c r="S53" s="322">
        <v>2</v>
      </c>
      <c r="T53" s="322">
        <v>-2</v>
      </c>
      <c r="U53" s="322"/>
      <c r="V53" s="322">
        <v>3</v>
      </c>
      <c r="W53" s="322"/>
      <c r="X53" s="322">
        <f t="shared" si="5"/>
        <v>8</v>
      </c>
      <c r="Y53" s="366">
        <f t="shared" si="6"/>
        <v>32</v>
      </c>
      <c r="Z53" s="366">
        <v>0</v>
      </c>
      <c r="AA53" s="366">
        <f t="shared" si="3"/>
        <v>32</v>
      </c>
    </row>
    <row r="54" spans="2:27" ht="12.75">
      <c r="B54" s="489"/>
      <c r="C54" s="539"/>
      <c r="D54" s="480"/>
      <c r="E54" s="1" t="s">
        <v>17</v>
      </c>
      <c r="F54" s="73" t="s">
        <v>19</v>
      </c>
      <c r="G54" s="60"/>
      <c r="H54" s="48" t="s">
        <v>124</v>
      </c>
      <c r="I54" s="60"/>
      <c r="J54" s="9">
        <v>4</v>
      </c>
      <c r="K54" s="10">
        <f t="shared" si="0"/>
        <v>44</v>
      </c>
      <c r="L54" s="532"/>
      <c r="M54" s="533"/>
      <c r="O54" s="206"/>
      <c r="P54" s="327"/>
      <c r="R54" s="322">
        <v>5</v>
      </c>
      <c r="S54" s="322">
        <v>5</v>
      </c>
      <c r="T54" s="322">
        <v>-2</v>
      </c>
      <c r="U54" s="322"/>
      <c r="V54" s="322">
        <v>3</v>
      </c>
      <c r="W54" s="322"/>
      <c r="X54" s="322">
        <f t="shared" si="5"/>
        <v>11</v>
      </c>
      <c r="Y54" s="366">
        <f t="shared" si="6"/>
        <v>44</v>
      </c>
      <c r="Z54" s="366">
        <v>0</v>
      </c>
      <c r="AA54" s="366">
        <f t="shared" si="3"/>
        <v>44</v>
      </c>
    </row>
    <row r="55" spans="2:27" ht="12.75">
      <c r="B55" s="489"/>
      <c r="C55" s="539"/>
      <c r="D55" s="436" t="s">
        <v>23</v>
      </c>
      <c r="E55" s="1" t="s">
        <v>16</v>
      </c>
      <c r="F55" s="73" t="s">
        <v>19</v>
      </c>
      <c r="G55" s="60"/>
      <c r="H55" s="48" t="s">
        <v>124</v>
      </c>
      <c r="I55" s="60"/>
      <c r="J55" s="9">
        <v>4</v>
      </c>
      <c r="K55" s="10">
        <f t="shared" si="0"/>
        <v>52</v>
      </c>
      <c r="L55" s="532"/>
      <c r="M55" s="533"/>
      <c r="O55" s="206"/>
      <c r="P55" s="327"/>
      <c r="R55" s="322">
        <v>10</v>
      </c>
      <c r="S55" s="322">
        <v>2</v>
      </c>
      <c r="T55" s="322">
        <v>-2</v>
      </c>
      <c r="U55" s="322"/>
      <c r="V55" s="322">
        <v>3</v>
      </c>
      <c r="W55" s="322"/>
      <c r="X55" s="322">
        <f t="shared" si="5"/>
        <v>13</v>
      </c>
      <c r="Y55" s="366">
        <f t="shared" si="6"/>
        <v>52</v>
      </c>
      <c r="Z55" s="366">
        <v>0</v>
      </c>
      <c r="AA55" s="366">
        <f t="shared" si="3"/>
        <v>52</v>
      </c>
    </row>
    <row r="56" spans="2:27" ht="12.75">
      <c r="B56" s="490"/>
      <c r="C56" s="487"/>
      <c r="D56" s="480"/>
      <c r="E56" s="1" t="s">
        <v>17</v>
      </c>
      <c r="F56" s="73" t="s">
        <v>19</v>
      </c>
      <c r="G56" s="60"/>
      <c r="H56" s="48" t="s">
        <v>124</v>
      </c>
      <c r="I56" s="60"/>
      <c r="J56" s="9">
        <v>4</v>
      </c>
      <c r="K56" s="10">
        <f t="shared" si="0"/>
        <v>64</v>
      </c>
      <c r="L56" s="534"/>
      <c r="M56" s="535"/>
      <c r="O56" s="206">
        <v>0</v>
      </c>
      <c r="P56" s="327">
        <f aca="true" t="shared" si="7" ref="P56:P71">O56*K56</f>
        <v>0</v>
      </c>
      <c r="R56" s="322">
        <v>10</v>
      </c>
      <c r="S56" s="322">
        <v>5</v>
      </c>
      <c r="T56" s="322">
        <v>-2</v>
      </c>
      <c r="U56" s="322"/>
      <c r="V56" s="322">
        <v>3</v>
      </c>
      <c r="W56" s="322"/>
      <c r="X56" s="322">
        <f t="shared" si="5"/>
        <v>16</v>
      </c>
      <c r="Y56" s="366">
        <f t="shared" si="6"/>
        <v>64</v>
      </c>
      <c r="Z56" s="366">
        <v>0</v>
      </c>
      <c r="AA56" s="366">
        <f t="shared" si="3"/>
        <v>64</v>
      </c>
    </row>
    <row r="57" spans="2:27" ht="51">
      <c r="B57" s="509" t="s">
        <v>115</v>
      </c>
      <c r="C57" s="93" t="s">
        <v>246</v>
      </c>
      <c r="D57" s="53" t="s">
        <v>44</v>
      </c>
      <c r="E57" s="53" t="s">
        <v>49</v>
      </c>
      <c r="F57" s="91" t="s">
        <v>20</v>
      </c>
      <c r="G57" s="9" t="s">
        <v>50</v>
      </c>
      <c r="H57" s="9"/>
      <c r="I57" s="9"/>
      <c r="J57" s="9">
        <v>4</v>
      </c>
      <c r="K57" s="10">
        <f t="shared" si="0"/>
        <v>32</v>
      </c>
      <c r="L57" s="449" t="s">
        <v>247</v>
      </c>
      <c r="M57" s="450"/>
      <c r="O57" s="206">
        <v>0</v>
      </c>
      <c r="P57" s="327">
        <f t="shared" si="7"/>
        <v>0</v>
      </c>
      <c r="R57" s="322">
        <v>5</v>
      </c>
      <c r="S57" s="322"/>
      <c r="T57" s="322"/>
      <c r="U57" s="322">
        <v>3</v>
      </c>
      <c r="V57" s="322"/>
      <c r="W57" s="322"/>
      <c r="X57" s="322">
        <f t="shared" si="5"/>
        <v>8</v>
      </c>
      <c r="Y57" s="366">
        <f t="shared" si="6"/>
        <v>32</v>
      </c>
      <c r="Z57" s="366">
        <v>0</v>
      </c>
      <c r="AA57" s="366">
        <f t="shared" si="3"/>
        <v>32</v>
      </c>
    </row>
    <row r="58" spans="2:27" ht="12.75">
      <c r="B58" s="510"/>
      <c r="C58" s="51" t="s">
        <v>15</v>
      </c>
      <c r="D58" s="53" t="s">
        <v>44</v>
      </c>
      <c r="E58" s="53" t="s">
        <v>49</v>
      </c>
      <c r="F58" s="48" t="s">
        <v>19</v>
      </c>
      <c r="G58" s="9" t="s">
        <v>50</v>
      </c>
      <c r="H58" s="9"/>
      <c r="I58" s="9"/>
      <c r="J58" s="9">
        <v>4</v>
      </c>
      <c r="K58" s="10">
        <f t="shared" si="0"/>
        <v>24</v>
      </c>
      <c r="L58" s="451"/>
      <c r="M58" s="452"/>
      <c r="O58" s="185">
        <v>0</v>
      </c>
      <c r="P58" s="319">
        <f t="shared" si="7"/>
        <v>0</v>
      </c>
      <c r="R58" s="322">
        <v>5</v>
      </c>
      <c r="S58" s="322"/>
      <c r="T58" s="322">
        <v>-2</v>
      </c>
      <c r="U58" s="322">
        <v>3</v>
      </c>
      <c r="V58" s="322"/>
      <c r="W58" s="322"/>
      <c r="X58" s="322">
        <f t="shared" si="5"/>
        <v>6</v>
      </c>
      <c r="Y58" s="366">
        <f t="shared" si="6"/>
        <v>24</v>
      </c>
      <c r="Z58" s="366">
        <v>0</v>
      </c>
      <c r="AA58" s="366">
        <f t="shared" si="3"/>
        <v>24</v>
      </c>
    </row>
    <row r="59" spans="2:27" ht="12.75">
      <c r="B59" s="509" t="s">
        <v>154</v>
      </c>
      <c r="C59" s="528" t="s">
        <v>248</v>
      </c>
      <c r="D59" s="9" t="s">
        <v>44</v>
      </c>
      <c r="E59" s="9" t="s">
        <v>49</v>
      </c>
      <c r="F59" s="112" t="s">
        <v>20</v>
      </c>
      <c r="G59" s="9" t="s">
        <v>50</v>
      </c>
      <c r="H59" s="60"/>
      <c r="I59" s="60"/>
      <c r="J59" s="9">
        <v>4</v>
      </c>
      <c r="K59" s="10">
        <f t="shared" si="0"/>
        <v>32</v>
      </c>
      <c r="L59" s="449" t="s">
        <v>132</v>
      </c>
      <c r="M59" s="450"/>
      <c r="O59" s="206">
        <v>0</v>
      </c>
      <c r="P59" s="327">
        <f t="shared" si="7"/>
        <v>0</v>
      </c>
      <c r="R59" s="322">
        <v>5</v>
      </c>
      <c r="S59" s="322"/>
      <c r="T59" s="322"/>
      <c r="U59" s="322">
        <v>3</v>
      </c>
      <c r="V59" s="322"/>
      <c r="W59" s="322"/>
      <c r="X59" s="322">
        <f t="shared" si="5"/>
        <v>8</v>
      </c>
      <c r="Y59" s="366">
        <f t="shared" si="6"/>
        <v>32</v>
      </c>
      <c r="Z59" s="366">
        <v>0</v>
      </c>
      <c r="AA59" s="366">
        <f t="shared" si="3"/>
        <v>32</v>
      </c>
    </row>
    <row r="60" spans="2:27" ht="12.75">
      <c r="B60" s="527"/>
      <c r="C60" s="529"/>
      <c r="D60" s="74" t="s">
        <v>268</v>
      </c>
      <c r="E60" s="71" t="s">
        <v>16</v>
      </c>
      <c r="F60" s="112" t="s">
        <v>20</v>
      </c>
      <c r="G60" s="53"/>
      <c r="H60" s="60"/>
      <c r="I60" s="60"/>
      <c r="J60" s="9">
        <v>4</v>
      </c>
      <c r="K60" s="10">
        <f t="shared" si="0"/>
        <v>0</v>
      </c>
      <c r="L60" s="451"/>
      <c r="M60" s="452"/>
      <c r="O60" s="185">
        <v>0</v>
      </c>
      <c r="P60" s="319">
        <f t="shared" si="7"/>
        <v>0</v>
      </c>
      <c r="R60" s="322">
        <v>5</v>
      </c>
      <c r="S60" s="322"/>
      <c r="T60" s="322"/>
      <c r="U60" s="322"/>
      <c r="V60" s="322"/>
      <c r="W60" s="322"/>
      <c r="X60" s="322"/>
      <c r="Y60" s="366">
        <f t="shared" si="6"/>
        <v>0</v>
      </c>
      <c r="Z60" s="366">
        <v>0</v>
      </c>
      <c r="AA60" s="366">
        <f t="shared" si="3"/>
        <v>0</v>
      </c>
    </row>
    <row r="61" spans="2:27" ht="12.75">
      <c r="B61" s="92" t="s">
        <v>62</v>
      </c>
      <c r="C61" s="92" t="s">
        <v>249</v>
      </c>
      <c r="D61" s="53" t="s">
        <v>44</v>
      </c>
      <c r="E61" s="9" t="s">
        <v>49</v>
      </c>
      <c r="F61" s="91" t="s">
        <v>21</v>
      </c>
      <c r="G61" s="53" t="s">
        <v>63</v>
      </c>
      <c r="H61" s="53"/>
      <c r="I61" s="53"/>
      <c r="J61" s="9">
        <v>4</v>
      </c>
      <c r="K61" s="10">
        <f t="shared" si="0"/>
        <v>52</v>
      </c>
      <c r="L61" s="50" t="s">
        <v>42</v>
      </c>
      <c r="M61" s="515" t="s">
        <v>132</v>
      </c>
      <c r="O61" s="185">
        <v>0</v>
      </c>
      <c r="P61" s="319">
        <f t="shared" si="7"/>
        <v>0</v>
      </c>
      <c r="R61" s="322">
        <v>5</v>
      </c>
      <c r="S61" s="322"/>
      <c r="T61" s="322">
        <v>5</v>
      </c>
      <c r="U61" s="322">
        <v>3</v>
      </c>
      <c r="V61" s="322"/>
      <c r="W61" s="322"/>
      <c r="X61" s="322">
        <f aca="true" t="shared" si="8" ref="X61:X71">SUM(R61:W61)</f>
        <v>13</v>
      </c>
      <c r="Y61" s="366">
        <f t="shared" si="6"/>
        <v>52</v>
      </c>
      <c r="Z61" s="366">
        <v>0</v>
      </c>
      <c r="AA61" s="366">
        <f t="shared" si="3"/>
        <v>52</v>
      </c>
    </row>
    <row r="62" spans="2:27" ht="12.75">
      <c r="B62" s="504" t="s">
        <v>250</v>
      </c>
      <c r="C62" s="505"/>
      <c r="D62" s="53" t="s">
        <v>44</v>
      </c>
      <c r="E62" s="9" t="s">
        <v>49</v>
      </c>
      <c r="F62" s="9" t="s">
        <v>20</v>
      </c>
      <c r="G62" s="53" t="s">
        <v>63</v>
      </c>
      <c r="H62" s="53"/>
      <c r="I62" s="53"/>
      <c r="J62" s="9">
        <v>4</v>
      </c>
      <c r="K62" s="10">
        <f t="shared" si="0"/>
        <v>32</v>
      </c>
      <c r="L62" s="50" t="s">
        <v>60</v>
      </c>
      <c r="M62" s="516"/>
      <c r="O62" s="185">
        <v>0</v>
      </c>
      <c r="P62" s="319">
        <f t="shared" si="7"/>
        <v>0</v>
      </c>
      <c r="R62" s="322">
        <v>5</v>
      </c>
      <c r="S62" s="322"/>
      <c r="T62" s="322"/>
      <c r="U62" s="322">
        <v>3</v>
      </c>
      <c r="V62" s="322"/>
      <c r="W62" s="322"/>
      <c r="X62" s="322">
        <f t="shared" si="8"/>
        <v>8</v>
      </c>
      <c r="Y62" s="366">
        <f t="shared" si="6"/>
        <v>32</v>
      </c>
      <c r="Z62" s="366">
        <v>0</v>
      </c>
      <c r="AA62" s="366">
        <f t="shared" si="3"/>
        <v>32</v>
      </c>
    </row>
    <row r="63" spans="2:27" ht="12.75">
      <c r="B63" s="524" t="s">
        <v>136</v>
      </c>
      <c r="C63" s="525"/>
      <c r="D63" s="9" t="s">
        <v>44</v>
      </c>
      <c r="E63" s="9" t="s">
        <v>49</v>
      </c>
      <c r="F63" s="9" t="s">
        <v>20</v>
      </c>
      <c r="G63" s="9" t="s">
        <v>65</v>
      </c>
      <c r="H63" s="9"/>
      <c r="I63" s="9"/>
      <c r="J63" s="9">
        <v>4</v>
      </c>
      <c r="K63" s="10">
        <f t="shared" si="0"/>
        <v>32</v>
      </c>
      <c r="L63" s="50" t="s">
        <v>60</v>
      </c>
      <c r="M63" s="517"/>
      <c r="O63" s="185">
        <v>0</v>
      </c>
      <c r="P63" s="319">
        <f t="shared" si="7"/>
        <v>0</v>
      </c>
      <c r="R63" s="322">
        <v>5</v>
      </c>
      <c r="S63" s="322"/>
      <c r="T63" s="322"/>
      <c r="U63" s="322">
        <v>3</v>
      </c>
      <c r="V63" s="322"/>
      <c r="W63" s="322"/>
      <c r="X63" s="322">
        <f t="shared" si="8"/>
        <v>8</v>
      </c>
      <c r="Y63" s="366">
        <f t="shared" si="6"/>
        <v>32</v>
      </c>
      <c r="Z63" s="366">
        <v>0</v>
      </c>
      <c r="AA63" s="366">
        <f t="shared" si="3"/>
        <v>32</v>
      </c>
    </row>
    <row r="64" spans="2:27" ht="25.5">
      <c r="B64" s="52" t="s">
        <v>251</v>
      </c>
      <c r="C64" s="12" t="s">
        <v>252</v>
      </c>
      <c r="D64" s="71" t="s">
        <v>1106</v>
      </c>
      <c r="E64" s="9" t="s">
        <v>49</v>
      </c>
      <c r="F64" s="48" t="s">
        <v>19</v>
      </c>
      <c r="G64" s="9"/>
      <c r="H64" s="9"/>
      <c r="I64" s="9"/>
      <c r="J64" s="9">
        <v>4</v>
      </c>
      <c r="K64" s="10">
        <f t="shared" si="0"/>
        <v>24</v>
      </c>
      <c r="L64" s="423" t="s">
        <v>92</v>
      </c>
      <c r="M64" s="424"/>
      <c r="O64" s="206">
        <v>0</v>
      </c>
      <c r="P64" s="327">
        <f t="shared" si="7"/>
        <v>0</v>
      </c>
      <c r="R64" s="322">
        <v>5</v>
      </c>
      <c r="S64" s="322"/>
      <c r="T64" s="322">
        <v>-2</v>
      </c>
      <c r="U64" s="322">
        <v>3</v>
      </c>
      <c r="V64" s="322"/>
      <c r="W64" s="322"/>
      <c r="X64" s="322">
        <f t="shared" si="8"/>
        <v>6</v>
      </c>
      <c r="Y64" s="366">
        <f t="shared" si="6"/>
        <v>24</v>
      </c>
      <c r="Z64" s="366">
        <v>0</v>
      </c>
      <c r="AA64" s="366">
        <f t="shared" si="3"/>
        <v>24</v>
      </c>
    </row>
    <row r="65" spans="2:27" ht="25.5" customHeight="1">
      <c r="B65" s="526" t="s">
        <v>830</v>
      </c>
      <c r="C65" s="505"/>
      <c r="D65" s="9" t="s">
        <v>43</v>
      </c>
      <c r="E65" s="9" t="s">
        <v>16</v>
      </c>
      <c r="F65" s="9" t="s">
        <v>20</v>
      </c>
      <c r="G65" s="5"/>
      <c r="H65" s="5"/>
      <c r="I65" s="5"/>
      <c r="J65" s="9">
        <v>4</v>
      </c>
      <c r="K65" s="10">
        <f t="shared" si="0"/>
        <v>28</v>
      </c>
      <c r="L65" s="11" t="s">
        <v>42</v>
      </c>
      <c r="M65" s="500" t="s">
        <v>42</v>
      </c>
      <c r="O65" s="206">
        <v>0</v>
      </c>
      <c r="P65" s="327">
        <f t="shared" si="7"/>
        <v>0</v>
      </c>
      <c r="R65" s="322">
        <v>5</v>
      </c>
      <c r="S65" s="322">
        <v>2</v>
      </c>
      <c r="T65" s="322"/>
      <c r="U65" s="322"/>
      <c r="V65" s="322"/>
      <c r="W65" s="322"/>
      <c r="X65" s="322">
        <f t="shared" si="8"/>
        <v>7</v>
      </c>
      <c r="Y65" s="366">
        <f t="shared" si="6"/>
        <v>28</v>
      </c>
      <c r="Z65" s="366">
        <v>0</v>
      </c>
      <c r="AA65" s="366">
        <f t="shared" si="3"/>
        <v>28</v>
      </c>
    </row>
    <row r="66" spans="2:27" ht="12.75">
      <c r="B66" s="518" t="s">
        <v>200</v>
      </c>
      <c r="C66" s="519"/>
      <c r="D66" s="498" t="s">
        <v>44</v>
      </c>
      <c r="E66" s="498" t="s">
        <v>49</v>
      </c>
      <c r="F66" s="436" t="s">
        <v>20</v>
      </c>
      <c r="G66" s="513" t="s">
        <v>50</v>
      </c>
      <c r="H66" s="234"/>
      <c r="I66" s="234"/>
      <c r="J66" s="9">
        <v>4</v>
      </c>
      <c r="K66" s="10">
        <f t="shared" si="0"/>
        <v>32</v>
      </c>
      <c r="L66" s="500" t="s">
        <v>42</v>
      </c>
      <c r="M66" s="501"/>
      <c r="O66" s="206">
        <v>0</v>
      </c>
      <c r="P66" s="327">
        <f t="shared" si="7"/>
        <v>0</v>
      </c>
      <c r="R66" s="322">
        <v>5</v>
      </c>
      <c r="S66" s="322"/>
      <c r="T66" s="322"/>
      <c r="U66" s="322">
        <v>3</v>
      </c>
      <c r="V66" s="322"/>
      <c r="W66" s="322"/>
      <c r="X66" s="322">
        <f t="shared" si="8"/>
        <v>8</v>
      </c>
      <c r="Y66" s="366">
        <f t="shared" si="6"/>
        <v>32</v>
      </c>
      <c r="Z66" s="366">
        <v>0</v>
      </c>
      <c r="AA66" s="366">
        <f t="shared" si="3"/>
        <v>32</v>
      </c>
    </row>
    <row r="67" spans="2:27" ht="25.5">
      <c r="B67" s="520"/>
      <c r="C67" s="521"/>
      <c r="D67" s="503"/>
      <c r="E67" s="503"/>
      <c r="F67" s="480"/>
      <c r="G67" s="514"/>
      <c r="H67" s="180" t="s">
        <v>829</v>
      </c>
      <c r="I67" s="180"/>
      <c r="J67" s="9">
        <v>4</v>
      </c>
      <c r="K67" s="10">
        <f t="shared" si="0"/>
        <v>44</v>
      </c>
      <c r="L67" s="502"/>
      <c r="M67" s="501"/>
      <c r="O67" s="206">
        <v>0</v>
      </c>
      <c r="P67" s="327">
        <f t="shared" si="7"/>
        <v>0</v>
      </c>
      <c r="R67" s="322">
        <v>5</v>
      </c>
      <c r="S67" s="322"/>
      <c r="T67" s="322"/>
      <c r="U67" s="322">
        <v>3</v>
      </c>
      <c r="V67" s="322">
        <v>3</v>
      </c>
      <c r="W67" s="322"/>
      <c r="X67" s="322">
        <f t="shared" si="8"/>
        <v>11</v>
      </c>
      <c r="Y67" s="366">
        <f t="shared" si="6"/>
        <v>44</v>
      </c>
      <c r="Z67" s="366">
        <v>0</v>
      </c>
      <c r="AA67" s="366">
        <f t="shared" si="3"/>
        <v>44</v>
      </c>
    </row>
    <row r="68" spans="2:27" ht="12.75">
      <c r="B68" s="520"/>
      <c r="C68" s="521"/>
      <c r="D68" s="436" t="s">
        <v>43</v>
      </c>
      <c r="E68" s="436" t="s">
        <v>16</v>
      </c>
      <c r="F68" s="436" t="s">
        <v>20</v>
      </c>
      <c r="G68" s="511"/>
      <c r="H68" s="179"/>
      <c r="I68" s="179"/>
      <c r="J68" s="9">
        <v>4</v>
      </c>
      <c r="K68" s="10">
        <f t="shared" si="0"/>
        <v>28</v>
      </c>
      <c r="L68" s="500" t="s">
        <v>42</v>
      </c>
      <c r="M68" s="501"/>
      <c r="O68" s="206">
        <v>0</v>
      </c>
      <c r="P68" s="327">
        <f t="shared" si="7"/>
        <v>0</v>
      </c>
      <c r="R68" s="322">
        <v>5</v>
      </c>
      <c r="S68" s="322">
        <v>2</v>
      </c>
      <c r="T68" s="322"/>
      <c r="U68" s="322"/>
      <c r="V68" s="322"/>
      <c r="W68" s="322"/>
      <c r="X68" s="322">
        <f t="shared" si="8"/>
        <v>7</v>
      </c>
      <c r="Y68" s="366">
        <f t="shared" si="6"/>
        <v>28</v>
      </c>
      <c r="Z68" s="366">
        <v>0</v>
      </c>
      <c r="AA68" s="366">
        <f t="shared" si="3"/>
        <v>28</v>
      </c>
    </row>
    <row r="69" spans="2:27" ht="25.5">
      <c r="B69" s="522"/>
      <c r="C69" s="523"/>
      <c r="D69" s="480"/>
      <c r="E69" s="480"/>
      <c r="F69" s="480"/>
      <c r="G69" s="512"/>
      <c r="H69" s="180" t="s">
        <v>829</v>
      </c>
      <c r="I69" s="180"/>
      <c r="J69" s="9">
        <v>4</v>
      </c>
      <c r="K69" s="10">
        <f t="shared" si="0"/>
        <v>40</v>
      </c>
      <c r="L69" s="502"/>
      <c r="M69" s="501"/>
      <c r="O69" s="206">
        <v>0</v>
      </c>
      <c r="P69" s="327">
        <f t="shared" si="7"/>
        <v>0</v>
      </c>
      <c r="R69" s="322">
        <v>5</v>
      </c>
      <c r="S69" s="322">
        <v>2</v>
      </c>
      <c r="T69" s="322"/>
      <c r="U69" s="322"/>
      <c r="V69" s="322">
        <v>3</v>
      </c>
      <c r="W69" s="322"/>
      <c r="X69" s="322">
        <f t="shared" si="8"/>
        <v>10</v>
      </c>
      <c r="Y69" s="366">
        <f t="shared" si="6"/>
        <v>40</v>
      </c>
      <c r="Z69" s="366">
        <v>0</v>
      </c>
      <c r="AA69" s="366">
        <f t="shared" si="3"/>
        <v>40</v>
      </c>
    </row>
    <row r="70" spans="2:27" ht="25.5">
      <c r="B70" s="12" t="s">
        <v>253</v>
      </c>
      <c r="C70" s="52" t="s">
        <v>254</v>
      </c>
      <c r="D70" s="71" t="s">
        <v>434</v>
      </c>
      <c r="E70" s="9" t="s">
        <v>16</v>
      </c>
      <c r="F70" s="9" t="s">
        <v>20</v>
      </c>
      <c r="G70" s="5"/>
      <c r="H70" s="5"/>
      <c r="I70" s="5"/>
      <c r="J70" s="9">
        <v>4</v>
      </c>
      <c r="K70" s="10">
        <f t="shared" si="0"/>
        <v>28</v>
      </c>
      <c r="L70" s="423" t="s">
        <v>42</v>
      </c>
      <c r="M70" s="424"/>
      <c r="O70" s="206">
        <v>0</v>
      </c>
      <c r="P70" s="327">
        <f t="shared" si="7"/>
        <v>0</v>
      </c>
      <c r="R70" s="322">
        <v>5</v>
      </c>
      <c r="S70" s="322">
        <v>2</v>
      </c>
      <c r="T70" s="322"/>
      <c r="U70" s="322"/>
      <c r="V70" s="322"/>
      <c r="W70" s="322"/>
      <c r="X70" s="322">
        <f t="shared" si="8"/>
        <v>7</v>
      </c>
      <c r="Y70" s="366">
        <f t="shared" si="6"/>
        <v>28</v>
      </c>
      <c r="Z70" s="366">
        <v>0</v>
      </c>
      <c r="AA70" s="366">
        <f t="shared" si="3"/>
        <v>28</v>
      </c>
    </row>
    <row r="71" spans="2:27" ht="25.5">
      <c r="B71" s="33" t="s">
        <v>255</v>
      </c>
      <c r="C71" s="12" t="s">
        <v>256</v>
      </c>
      <c r="D71" s="48" t="s">
        <v>819</v>
      </c>
      <c r="E71" s="1"/>
      <c r="F71" s="9"/>
      <c r="G71" s="5"/>
      <c r="H71" s="5"/>
      <c r="I71" s="5"/>
      <c r="J71" s="10">
        <v>1</v>
      </c>
      <c r="K71" s="10">
        <f t="shared" si="0"/>
        <v>70</v>
      </c>
      <c r="L71" s="423" t="s">
        <v>42</v>
      </c>
      <c r="M71" s="424"/>
      <c r="O71" s="206">
        <v>0</v>
      </c>
      <c r="P71" s="327">
        <f t="shared" si="7"/>
        <v>0</v>
      </c>
      <c r="R71" s="322">
        <v>70</v>
      </c>
      <c r="S71" s="322"/>
      <c r="T71" s="322"/>
      <c r="U71" s="322"/>
      <c r="V71" s="322"/>
      <c r="W71" s="322"/>
      <c r="X71" s="322">
        <f t="shared" si="8"/>
        <v>70</v>
      </c>
      <c r="Y71" s="366">
        <f t="shared" si="6"/>
        <v>70</v>
      </c>
      <c r="Z71" s="366">
        <v>0</v>
      </c>
      <c r="AA71" s="366">
        <f t="shared" si="3"/>
        <v>70</v>
      </c>
    </row>
    <row r="72" ht="10.5" customHeight="1"/>
    <row r="73" spans="2:16" ht="12.75" customHeight="1" thickBot="1">
      <c r="B73" t="s">
        <v>262</v>
      </c>
      <c r="O73" s="204">
        <f>SUM(O5:O71)</f>
        <v>1</v>
      </c>
      <c r="P73" s="328">
        <f>SUM(P5:P71)</f>
        <v>0</v>
      </c>
    </row>
    <row r="74" ht="12.75" customHeight="1" thickTop="1">
      <c r="B74" t="s">
        <v>263</v>
      </c>
    </row>
    <row r="75" ht="12.75" customHeight="1">
      <c r="B75" t="s">
        <v>264</v>
      </c>
    </row>
    <row r="76" ht="10.5" customHeight="1"/>
    <row r="77" spans="2:13" ht="15.75">
      <c r="B77" s="506" t="s">
        <v>100</v>
      </c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8"/>
    </row>
    <row r="78" spans="2:27" ht="12.75" customHeight="1">
      <c r="B78" s="428" t="s">
        <v>35</v>
      </c>
      <c r="C78" s="429"/>
      <c r="D78" s="434" t="s">
        <v>36</v>
      </c>
      <c r="E78" s="434" t="s">
        <v>37</v>
      </c>
      <c r="F78" s="434" t="s">
        <v>38</v>
      </c>
      <c r="G78" s="434" t="s">
        <v>39</v>
      </c>
      <c r="H78" s="499" t="s">
        <v>1104</v>
      </c>
      <c r="I78" s="499"/>
      <c r="J78" s="426" t="s">
        <v>40</v>
      </c>
      <c r="K78" s="472" t="s">
        <v>45</v>
      </c>
      <c r="L78" s="441" t="s">
        <v>41</v>
      </c>
      <c r="M78" s="442"/>
      <c r="N78" s="98"/>
      <c r="R78" s="460" t="s">
        <v>119</v>
      </c>
      <c r="S78" s="460" t="s">
        <v>37</v>
      </c>
      <c r="T78" s="460" t="s">
        <v>38</v>
      </c>
      <c r="U78" s="460" t="s">
        <v>120</v>
      </c>
      <c r="V78" s="460" t="s">
        <v>1102</v>
      </c>
      <c r="W78" s="460" t="s">
        <v>1103</v>
      </c>
      <c r="X78" s="460" t="s">
        <v>121</v>
      </c>
      <c r="Y78" s="419" t="s">
        <v>1123</v>
      </c>
      <c r="Z78" s="419" t="s">
        <v>1124</v>
      </c>
      <c r="AA78" s="419" t="s">
        <v>1125</v>
      </c>
    </row>
    <row r="79" spans="2:27" ht="12.75" customHeight="1">
      <c r="B79" s="430"/>
      <c r="C79" s="431"/>
      <c r="D79" s="435"/>
      <c r="E79" s="435"/>
      <c r="F79" s="435"/>
      <c r="G79" s="435"/>
      <c r="H79" s="280" t="s">
        <v>1102</v>
      </c>
      <c r="I79" s="279" t="s">
        <v>1103</v>
      </c>
      <c r="J79" s="427"/>
      <c r="K79" s="473"/>
      <c r="L79" s="443"/>
      <c r="M79" s="444"/>
      <c r="N79" s="98"/>
      <c r="R79" s="461"/>
      <c r="S79" s="461"/>
      <c r="T79" s="461"/>
      <c r="U79" s="461"/>
      <c r="V79" s="461"/>
      <c r="W79" s="461"/>
      <c r="X79" s="461"/>
      <c r="Y79" s="420"/>
      <c r="Z79" s="420"/>
      <c r="AA79" s="420"/>
    </row>
    <row r="80" spans="2:27" ht="12.75">
      <c r="B80" s="15" t="s">
        <v>257</v>
      </c>
      <c r="C80" s="95"/>
      <c r="D80" s="19"/>
      <c r="E80" s="19"/>
      <c r="F80" s="19"/>
      <c r="G80" s="19"/>
      <c r="H80" s="19"/>
      <c r="I80" s="19"/>
      <c r="J80" s="19"/>
      <c r="K80" s="17"/>
      <c r="L80" s="19"/>
      <c r="M80" s="99"/>
      <c r="N80" s="98"/>
      <c r="R80" s="44"/>
      <c r="S80" s="45"/>
      <c r="T80" s="45"/>
      <c r="U80" s="45"/>
      <c r="V80" s="45"/>
      <c r="W80" s="45"/>
      <c r="X80" s="46"/>
      <c r="Y80" s="369"/>
      <c r="Z80" s="369"/>
      <c r="AA80" s="370"/>
    </row>
    <row r="81" spans="2:27" ht="12.75">
      <c r="B81" s="504" t="s">
        <v>258</v>
      </c>
      <c r="C81" s="505"/>
      <c r="D81" s="9" t="s">
        <v>43</v>
      </c>
      <c r="E81" s="9" t="s">
        <v>16</v>
      </c>
      <c r="F81" s="48" t="s">
        <v>20</v>
      </c>
      <c r="G81" s="14"/>
      <c r="H81" s="14"/>
      <c r="I81" s="14"/>
      <c r="J81" s="10">
        <v>4</v>
      </c>
      <c r="K81" s="10">
        <f>AA81</f>
        <v>28</v>
      </c>
      <c r="L81" s="423" t="s">
        <v>110</v>
      </c>
      <c r="M81" s="424"/>
      <c r="N81" s="96"/>
      <c r="O81" s="206">
        <v>0</v>
      </c>
      <c r="P81" s="327">
        <f>O81*K81</f>
        <v>0</v>
      </c>
      <c r="R81" s="322">
        <v>5</v>
      </c>
      <c r="S81" s="322">
        <v>2</v>
      </c>
      <c r="T81" s="322"/>
      <c r="U81" s="322"/>
      <c r="V81" s="322"/>
      <c r="W81" s="322"/>
      <c r="X81" s="322">
        <f>SUM(R81:W81)</f>
        <v>7</v>
      </c>
      <c r="Y81" s="366">
        <f>X81*J81</f>
        <v>28</v>
      </c>
      <c r="Z81" s="366">
        <v>0</v>
      </c>
      <c r="AA81" s="366">
        <f>Y81+Z81</f>
        <v>28</v>
      </c>
    </row>
    <row r="82" spans="2:27" ht="25.5">
      <c r="B82" s="504" t="s">
        <v>259</v>
      </c>
      <c r="C82" s="505"/>
      <c r="D82" s="73" t="s">
        <v>24</v>
      </c>
      <c r="E82" s="9" t="s">
        <v>16</v>
      </c>
      <c r="F82" s="9" t="s">
        <v>20</v>
      </c>
      <c r="G82" s="9"/>
      <c r="H82" s="281" t="s">
        <v>880</v>
      </c>
      <c r="I82" s="9"/>
      <c r="J82" s="10">
        <v>6</v>
      </c>
      <c r="K82" s="10">
        <f>AA82</f>
        <v>60</v>
      </c>
      <c r="L82" s="423" t="s">
        <v>110</v>
      </c>
      <c r="M82" s="424"/>
      <c r="N82" s="96"/>
      <c r="O82" s="206">
        <v>0</v>
      </c>
      <c r="P82" s="327">
        <f>O82*K82</f>
        <v>0</v>
      </c>
      <c r="R82" s="322">
        <v>5</v>
      </c>
      <c r="S82" s="322">
        <v>2</v>
      </c>
      <c r="T82" s="322"/>
      <c r="U82" s="322"/>
      <c r="V82" s="322">
        <v>3</v>
      </c>
      <c r="W82" s="322"/>
      <c r="X82" s="322">
        <f>SUM(R82:W82)</f>
        <v>10</v>
      </c>
      <c r="Y82" s="371">
        <f>X82*J82</f>
        <v>60</v>
      </c>
      <c r="Z82" s="371">
        <v>0</v>
      </c>
      <c r="AA82" s="371">
        <f>Y82+Z82</f>
        <v>60</v>
      </c>
    </row>
    <row r="83" ht="17.25" customHeight="1"/>
    <row r="84" spans="2:16" ht="13.5" thickBot="1">
      <c r="B84" t="s">
        <v>329</v>
      </c>
      <c r="O84" s="204">
        <f>SUM(O73:O83)</f>
        <v>1</v>
      </c>
      <c r="P84" s="328">
        <f>SUM(P73:P83)</f>
        <v>0</v>
      </c>
    </row>
    <row r="85" ht="13.5" thickTop="1"/>
  </sheetData>
  <sheetProtection/>
  <mergeCells count="129">
    <mergeCell ref="D51:D52"/>
    <mergeCell ref="C53:C56"/>
    <mergeCell ref="D53:D54"/>
    <mergeCell ref="B41:B48"/>
    <mergeCell ref="C41:C44"/>
    <mergeCell ref="D41:D42"/>
    <mergeCell ref="B49:B56"/>
    <mergeCell ref="C49:C52"/>
    <mergeCell ref="L9:M10"/>
    <mergeCell ref="L41:M48"/>
    <mergeCell ref="D43:D44"/>
    <mergeCell ref="C45:C48"/>
    <mergeCell ref="D45:D46"/>
    <mergeCell ref="D47:D48"/>
    <mergeCell ref="C33:C36"/>
    <mergeCell ref="D33:D34"/>
    <mergeCell ref="D35:D36"/>
    <mergeCell ref="C37:C40"/>
    <mergeCell ref="C11:C13"/>
    <mergeCell ref="C14:C16"/>
    <mergeCell ref="E12:E13"/>
    <mergeCell ref="D37:D38"/>
    <mergeCell ref="D39:D40"/>
    <mergeCell ref="X3:X4"/>
    <mergeCell ref="C21:C24"/>
    <mergeCell ref="D21:D22"/>
    <mergeCell ref="D23:D24"/>
    <mergeCell ref="C17:C20"/>
    <mergeCell ref="B2:M2"/>
    <mergeCell ref="R2:X2"/>
    <mergeCell ref="J3:J4"/>
    <mergeCell ref="K3:K4"/>
    <mergeCell ref="R3:R4"/>
    <mergeCell ref="S3:S4"/>
    <mergeCell ref="U3:U4"/>
    <mergeCell ref="L3:M4"/>
    <mergeCell ref="O3:O4"/>
    <mergeCell ref="P3:P4"/>
    <mergeCell ref="B5:C5"/>
    <mergeCell ref="L5:M5"/>
    <mergeCell ref="B17:B24"/>
    <mergeCell ref="L17:M24"/>
    <mergeCell ref="D17:D18"/>
    <mergeCell ref="D19:D20"/>
    <mergeCell ref="L8:M8"/>
    <mergeCell ref="C9:C10"/>
    <mergeCell ref="D9:D10"/>
    <mergeCell ref="B8:B16"/>
    <mergeCell ref="L33:M40"/>
    <mergeCell ref="M14:M16"/>
    <mergeCell ref="B25:B32"/>
    <mergeCell ref="C25:C28"/>
    <mergeCell ref="C29:C32"/>
    <mergeCell ref="D25:D26"/>
    <mergeCell ref="D27:D28"/>
    <mergeCell ref="D29:D30"/>
    <mergeCell ref="B33:B40"/>
    <mergeCell ref="L57:M58"/>
    <mergeCell ref="L59:M60"/>
    <mergeCell ref="D12:D13"/>
    <mergeCell ref="D31:D32"/>
    <mergeCell ref="L25:M32"/>
    <mergeCell ref="D55:D56"/>
    <mergeCell ref="L49:M56"/>
    <mergeCell ref="D49:D50"/>
    <mergeCell ref="L12:L13"/>
    <mergeCell ref="M11:M13"/>
    <mergeCell ref="B66:C69"/>
    <mergeCell ref="D66:D67"/>
    <mergeCell ref="D68:D69"/>
    <mergeCell ref="B63:C63"/>
    <mergeCell ref="B65:C65"/>
    <mergeCell ref="B59:B60"/>
    <mergeCell ref="C59:C60"/>
    <mergeCell ref="B62:C62"/>
    <mergeCell ref="L66:L67"/>
    <mergeCell ref="F66:F67"/>
    <mergeCell ref="F68:F69"/>
    <mergeCell ref="L71:M71"/>
    <mergeCell ref="B57:B58"/>
    <mergeCell ref="E68:E69"/>
    <mergeCell ref="G68:G69"/>
    <mergeCell ref="G66:G67"/>
    <mergeCell ref="M61:M63"/>
    <mergeCell ref="L64:M64"/>
    <mergeCell ref="M65:M69"/>
    <mergeCell ref="L68:L69"/>
    <mergeCell ref="R78:R79"/>
    <mergeCell ref="E66:E67"/>
    <mergeCell ref="L78:M79"/>
    <mergeCell ref="B82:C82"/>
    <mergeCell ref="B81:C81"/>
    <mergeCell ref="B77:M77"/>
    <mergeCell ref="L82:M82"/>
    <mergeCell ref="L70:M70"/>
    <mergeCell ref="L81:M81"/>
    <mergeCell ref="B78:C79"/>
    <mergeCell ref="B6:C6"/>
    <mergeCell ref="L6:M6"/>
    <mergeCell ref="D3:D4"/>
    <mergeCell ref="E3:E4"/>
    <mergeCell ref="F3:F4"/>
    <mergeCell ref="G3:G4"/>
    <mergeCell ref="H3:I3"/>
    <mergeCell ref="B3:C4"/>
    <mergeCell ref="U78:U79"/>
    <mergeCell ref="V78:V79"/>
    <mergeCell ref="W78:W79"/>
    <mergeCell ref="W3:W4"/>
    <mergeCell ref="O2:P2"/>
    <mergeCell ref="V3:V4"/>
    <mergeCell ref="T3:T4"/>
    <mergeCell ref="X78:X79"/>
    <mergeCell ref="D78:D79"/>
    <mergeCell ref="E78:E79"/>
    <mergeCell ref="F78:F79"/>
    <mergeCell ref="G78:G79"/>
    <mergeCell ref="H78:I78"/>
    <mergeCell ref="J78:J79"/>
    <mergeCell ref="K78:K79"/>
    <mergeCell ref="S78:S79"/>
    <mergeCell ref="T78:T79"/>
    <mergeCell ref="Y78:Y79"/>
    <mergeCell ref="Z78:Z79"/>
    <mergeCell ref="AA78:AA79"/>
    <mergeCell ref="Y2:AA2"/>
    <mergeCell ref="Y3:Y4"/>
    <mergeCell ref="Z3:Z4"/>
    <mergeCell ref="AA3:A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AA41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7.57421875" style="0" customWidth="1"/>
    <col min="13" max="13" width="7.8515625" style="0" customWidth="1"/>
    <col min="14" max="14" width="2.421875" style="0" customWidth="1"/>
    <col min="15" max="15" width="8.140625" style="0" customWidth="1"/>
    <col min="16" max="16" width="8.140625" style="43" customWidth="1"/>
    <col min="17" max="17" width="4.00390625" style="43" customWidth="1"/>
    <col min="18" max="18" width="7.8515625" style="43" customWidth="1"/>
    <col min="19" max="19" width="8.421875" style="43" customWidth="1"/>
    <col min="20" max="20" width="8.57421875" style="43" customWidth="1"/>
    <col min="21" max="23" width="8.421875" style="43" customWidth="1"/>
    <col min="24" max="24" width="7.57421875" style="43" customWidth="1"/>
  </cols>
  <sheetData>
    <row r="1" ht="6.75" customHeight="1"/>
    <row r="2" spans="2:27" ht="15.75">
      <c r="B2" s="506" t="s">
        <v>802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 customHeight="1">
      <c r="B8" s="576" t="s">
        <v>202</v>
      </c>
      <c r="C8" s="577"/>
      <c r="D8" s="551" t="s">
        <v>137</v>
      </c>
      <c r="E8" s="436" t="s">
        <v>17</v>
      </c>
      <c r="F8" s="9" t="s">
        <v>21</v>
      </c>
      <c r="G8" s="9"/>
      <c r="H8" s="9" t="s">
        <v>172</v>
      </c>
      <c r="I8" s="9"/>
      <c r="J8" s="42">
        <v>4</v>
      </c>
      <c r="K8" s="10">
        <f aca="true" t="shared" si="0" ref="K8:K24">AA8</f>
        <v>92</v>
      </c>
      <c r="L8" s="675" t="s">
        <v>110</v>
      </c>
      <c r="M8" s="647"/>
      <c r="O8" s="60">
        <v>0</v>
      </c>
      <c r="P8" s="327">
        <f aca="true" t="shared" si="1" ref="P8:P39"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24">SUM(R8:W8)</f>
        <v>23</v>
      </c>
      <c r="Y8" s="371">
        <f aca="true" t="shared" si="3" ref="Y8:Y24">X8*J8</f>
        <v>92</v>
      </c>
      <c r="Z8" s="371">
        <v>0</v>
      </c>
      <c r="AA8" s="371">
        <f aca="true" t="shared" si="4" ref="AA8:AA24">Y8+Z8</f>
        <v>92</v>
      </c>
    </row>
    <row r="9" spans="2:27" ht="12.75">
      <c r="B9" s="578"/>
      <c r="C9" s="579"/>
      <c r="D9" s="552"/>
      <c r="E9" s="480"/>
      <c r="F9" s="53" t="s">
        <v>20</v>
      </c>
      <c r="G9" s="9"/>
      <c r="H9" s="9" t="s">
        <v>172</v>
      </c>
      <c r="I9" s="9"/>
      <c r="J9" s="42">
        <v>4</v>
      </c>
      <c r="K9" s="10">
        <f t="shared" si="0"/>
        <v>72</v>
      </c>
      <c r="L9" s="676"/>
      <c r="M9" s="649"/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>
        <v>3</v>
      </c>
      <c r="W9" s="322"/>
      <c r="X9" s="322">
        <f t="shared" si="2"/>
        <v>18</v>
      </c>
      <c r="Y9" s="371">
        <f t="shared" si="3"/>
        <v>72</v>
      </c>
      <c r="Z9" s="371">
        <v>0</v>
      </c>
      <c r="AA9" s="371">
        <f t="shared" si="4"/>
        <v>72</v>
      </c>
    </row>
    <row r="10" spans="2:27" ht="12.75">
      <c r="B10" s="526" t="s">
        <v>194</v>
      </c>
      <c r="C10" s="583"/>
      <c r="D10" s="71" t="s">
        <v>194</v>
      </c>
      <c r="E10" s="71" t="s">
        <v>49</v>
      </c>
      <c r="F10" s="71" t="s">
        <v>20</v>
      </c>
      <c r="G10" s="71" t="s">
        <v>173</v>
      </c>
      <c r="H10" s="1"/>
      <c r="I10" s="57"/>
      <c r="J10" s="42">
        <v>4</v>
      </c>
      <c r="K10" s="10">
        <f t="shared" si="0"/>
        <v>52</v>
      </c>
      <c r="L10" s="670" t="s">
        <v>59</v>
      </c>
      <c r="M10" s="671"/>
      <c r="O10" s="60">
        <v>0</v>
      </c>
      <c r="P10" s="327">
        <f t="shared" si="1"/>
        <v>0</v>
      </c>
      <c r="R10" s="322">
        <v>10</v>
      </c>
      <c r="S10" s="322"/>
      <c r="T10" s="322"/>
      <c r="U10" s="322">
        <v>3</v>
      </c>
      <c r="V10" s="322"/>
      <c r="W10" s="322"/>
      <c r="X10" s="322">
        <f t="shared" si="2"/>
        <v>13</v>
      </c>
      <c r="Y10" s="371">
        <f t="shared" si="3"/>
        <v>52</v>
      </c>
      <c r="Z10" s="371">
        <v>0</v>
      </c>
      <c r="AA10" s="371">
        <f t="shared" si="4"/>
        <v>52</v>
      </c>
    </row>
    <row r="11" spans="2:27" ht="25.5">
      <c r="B11" s="83" t="s">
        <v>626</v>
      </c>
      <c r="C11" s="78" t="s">
        <v>627</v>
      </c>
      <c r="D11" s="53" t="s">
        <v>23</v>
      </c>
      <c r="E11" s="53" t="s">
        <v>16</v>
      </c>
      <c r="F11" s="9" t="s">
        <v>21</v>
      </c>
      <c r="G11" s="53"/>
      <c r="H11" s="53" t="s">
        <v>124</v>
      </c>
      <c r="I11" s="53"/>
      <c r="J11" s="42">
        <v>4</v>
      </c>
      <c r="K11" s="10">
        <f t="shared" si="0"/>
        <v>80</v>
      </c>
      <c r="L11" s="672" t="s">
        <v>42</v>
      </c>
      <c r="M11" s="673"/>
      <c r="O11" s="60">
        <v>0</v>
      </c>
      <c r="P11" s="327">
        <f t="shared" si="1"/>
        <v>0</v>
      </c>
      <c r="R11" s="322">
        <v>10</v>
      </c>
      <c r="S11" s="322">
        <v>2</v>
      </c>
      <c r="T11" s="322">
        <v>5</v>
      </c>
      <c r="U11" s="322"/>
      <c r="V11" s="322">
        <v>3</v>
      </c>
      <c r="W11" s="322"/>
      <c r="X11" s="322">
        <f t="shared" si="2"/>
        <v>20</v>
      </c>
      <c r="Y11" s="371">
        <f t="shared" si="3"/>
        <v>80</v>
      </c>
      <c r="Z11" s="371">
        <v>0</v>
      </c>
      <c r="AA11" s="371">
        <f t="shared" si="4"/>
        <v>80</v>
      </c>
    </row>
    <row r="12" spans="2:27" ht="25.5">
      <c r="B12" s="77" t="s">
        <v>628</v>
      </c>
      <c r="C12" s="78" t="s">
        <v>627</v>
      </c>
      <c r="D12" s="74" t="s">
        <v>23</v>
      </c>
      <c r="E12" s="71" t="s">
        <v>16</v>
      </c>
      <c r="F12" s="53" t="s">
        <v>20</v>
      </c>
      <c r="G12" s="57"/>
      <c r="H12" s="53" t="s">
        <v>124</v>
      </c>
      <c r="I12" s="53"/>
      <c r="J12" s="42">
        <v>4</v>
      </c>
      <c r="K12" s="10">
        <f t="shared" si="0"/>
        <v>60</v>
      </c>
      <c r="L12" s="672" t="s">
        <v>630</v>
      </c>
      <c r="M12" s="673"/>
      <c r="O12" s="60">
        <v>0</v>
      </c>
      <c r="P12" s="327">
        <f t="shared" si="1"/>
        <v>0</v>
      </c>
      <c r="R12" s="322">
        <v>10</v>
      </c>
      <c r="S12" s="322">
        <v>2</v>
      </c>
      <c r="T12" s="322"/>
      <c r="U12" s="322"/>
      <c r="V12" s="322">
        <v>3</v>
      </c>
      <c r="W12" s="322"/>
      <c r="X12" s="322">
        <f t="shared" si="2"/>
        <v>15</v>
      </c>
      <c r="Y12" s="371">
        <f t="shared" si="3"/>
        <v>60</v>
      </c>
      <c r="Z12" s="371">
        <v>0</v>
      </c>
      <c r="AA12" s="371">
        <f t="shared" si="4"/>
        <v>60</v>
      </c>
    </row>
    <row r="13" spans="2:27" ht="25.5">
      <c r="B13" s="77" t="s">
        <v>629</v>
      </c>
      <c r="C13" s="78" t="s">
        <v>627</v>
      </c>
      <c r="D13" s="71" t="s">
        <v>23</v>
      </c>
      <c r="E13" s="71" t="s">
        <v>16</v>
      </c>
      <c r="F13" s="71" t="s">
        <v>19</v>
      </c>
      <c r="G13" s="1"/>
      <c r="H13" s="71" t="s">
        <v>124</v>
      </c>
      <c r="I13" s="71"/>
      <c r="J13" s="42">
        <v>4</v>
      </c>
      <c r="K13" s="10">
        <f t="shared" si="0"/>
        <v>52</v>
      </c>
      <c r="L13" s="672" t="s">
        <v>78</v>
      </c>
      <c r="M13" s="673"/>
      <c r="O13" s="60">
        <v>0</v>
      </c>
      <c r="P13" s="327">
        <f t="shared" si="1"/>
        <v>0</v>
      </c>
      <c r="R13" s="322">
        <v>10</v>
      </c>
      <c r="S13" s="322">
        <v>2</v>
      </c>
      <c r="T13" s="322">
        <v>-2</v>
      </c>
      <c r="U13" s="322"/>
      <c r="V13" s="322">
        <v>3</v>
      </c>
      <c r="W13" s="322"/>
      <c r="X13" s="322">
        <f t="shared" si="2"/>
        <v>13</v>
      </c>
      <c r="Y13" s="371">
        <f t="shared" si="3"/>
        <v>52</v>
      </c>
      <c r="Z13" s="371">
        <v>0</v>
      </c>
      <c r="AA13" s="371">
        <f t="shared" si="4"/>
        <v>52</v>
      </c>
    </row>
    <row r="14" spans="2:27" ht="12.75" customHeight="1">
      <c r="B14" s="599" t="s">
        <v>353</v>
      </c>
      <c r="C14" s="536" t="s">
        <v>631</v>
      </c>
      <c r="D14" s="498" t="s">
        <v>23</v>
      </c>
      <c r="E14" s="498" t="s">
        <v>16</v>
      </c>
      <c r="F14" s="71" t="s">
        <v>20</v>
      </c>
      <c r="G14" s="54"/>
      <c r="H14" s="9" t="s">
        <v>124</v>
      </c>
      <c r="I14" s="9"/>
      <c r="J14" s="42">
        <v>6</v>
      </c>
      <c r="K14" s="10">
        <f t="shared" si="0"/>
        <v>90</v>
      </c>
      <c r="L14" s="728" t="s">
        <v>93</v>
      </c>
      <c r="M14" s="729"/>
      <c r="O14" s="60">
        <v>0</v>
      </c>
      <c r="P14" s="327">
        <f t="shared" si="1"/>
        <v>0</v>
      </c>
      <c r="R14" s="322">
        <v>10</v>
      </c>
      <c r="S14" s="322">
        <v>2</v>
      </c>
      <c r="T14" s="322"/>
      <c r="U14" s="322"/>
      <c r="V14" s="322">
        <v>3</v>
      </c>
      <c r="W14" s="322"/>
      <c r="X14" s="322">
        <f t="shared" si="2"/>
        <v>15</v>
      </c>
      <c r="Y14" s="371">
        <f t="shared" si="3"/>
        <v>90</v>
      </c>
      <c r="Z14" s="371">
        <v>0</v>
      </c>
      <c r="AA14" s="371">
        <f t="shared" si="4"/>
        <v>90</v>
      </c>
    </row>
    <row r="15" spans="2:27" ht="12.75">
      <c r="B15" s="613"/>
      <c r="C15" s="538"/>
      <c r="D15" s="503"/>
      <c r="E15" s="480"/>
      <c r="F15" s="71" t="s">
        <v>19</v>
      </c>
      <c r="G15" s="54"/>
      <c r="H15" s="9" t="s">
        <v>124</v>
      </c>
      <c r="I15" s="9"/>
      <c r="J15" s="42">
        <v>6</v>
      </c>
      <c r="K15" s="10">
        <f t="shared" si="0"/>
        <v>78</v>
      </c>
      <c r="L15" s="732"/>
      <c r="M15" s="733"/>
      <c r="O15" s="60">
        <v>0</v>
      </c>
      <c r="P15" s="327">
        <f t="shared" si="1"/>
        <v>0</v>
      </c>
      <c r="R15" s="322">
        <v>10</v>
      </c>
      <c r="S15" s="322">
        <v>2</v>
      </c>
      <c r="T15" s="322">
        <v>-2</v>
      </c>
      <c r="U15" s="322"/>
      <c r="V15" s="322">
        <v>3</v>
      </c>
      <c r="W15" s="322"/>
      <c r="X15" s="322">
        <f t="shared" si="2"/>
        <v>13</v>
      </c>
      <c r="Y15" s="371">
        <f t="shared" si="3"/>
        <v>78</v>
      </c>
      <c r="Z15" s="371">
        <v>0</v>
      </c>
      <c r="AA15" s="371">
        <f t="shared" si="4"/>
        <v>78</v>
      </c>
    </row>
    <row r="16" spans="2:27" ht="12.75" customHeight="1">
      <c r="B16" s="599" t="s">
        <v>70</v>
      </c>
      <c r="C16" s="600"/>
      <c r="D16" s="54" t="s">
        <v>43</v>
      </c>
      <c r="E16" s="71" t="s">
        <v>16</v>
      </c>
      <c r="F16" s="71" t="s">
        <v>20</v>
      </c>
      <c r="G16" s="54"/>
      <c r="H16" s="1"/>
      <c r="I16" s="1"/>
      <c r="J16" s="42">
        <v>4</v>
      </c>
      <c r="K16" s="10">
        <f t="shared" si="0"/>
        <v>28</v>
      </c>
      <c r="L16" s="728" t="s">
        <v>60</v>
      </c>
      <c r="M16" s="729"/>
      <c r="O16" s="60">
        <v>0</v>
      </c>
      <c r="P16" s="327">
        <f t="shared" si="1"/>
        <v>0</v>
      </c>
      <c r="R16" s="322">
        <v>5</v>
      </c>
      <c r="S16" s="322">
        <v>2</v>
      </c>
      <c r="T16" s="322"/>
      <c r="U16" s="322"/>
      <c r="V16" s="322"/>
      <c r="W16" s="322"/>
      <c r="X16" s="322">
        <f t="shared" si="2"/>
        <v>7</v>
      </c>
      <c r="Y16" s="371">
        <f t="shared" si="3"/>
        <v>28</v>
      </c>
      <c r="Z16" s="371">
        <v>0</v>
      </c>
      <c r="AA16" s="371">
        <f t="shared" si="4"/>
        <v>28</v>
      </c>
    </row>
    <row r="17" spans="2:27" ht="12.75">
      <c r="B17" s="613"/>
      <c r="C17" s="667"/>
      <c r="D17" s="54" t="s">
        <v>23</v>
      </c>
      <c r="E17" s="71" t="s">
        <v>16</v>
      </c>
      <c r="F17" s="71" t="s">
        <v>20</v>
      </c>
      <c r="G17" s="54"/>
      <c r="H17" s="1"/>
      <c r="I17" s="1"/>
      <c r="J17" s="42">
        <v>4</v>
      </c>
      <c r="K17" s="10">
        <f t="shared" si="0"/>
        <v>48</v>
      </c>
      <c r="L17" s="730"/>
      <c r="M17" s="731"/>
      <c r="O17" s="60">
        <v>0</v>
      </c>
      <c r="P17" s="327">
        <f t="shared" si="1"/>
        <v>0</v>
      </c>
      <c r="R17" s="322">
        <v>10</v>
      </c>
      <c r="S17" s="322">
        <v>2</v>
      </c>
      <c r="T17" s="322"/>
      <c r="U17" s="322"/>
      <c r="V17" s="322"/>
      <c r="W17" s="322"/>
      <c r="X17" s="322">
        <f t="shared" si="2"/>
        <v>12</v>
      </c>
      <c r="Y17" s="371">
        <f t="shared" si="3"/>
        <v>48</v>
      </c>
      <c r="Z17" s="371">
        <v>0</v>
      </c>
      <c r="AA17" s="371">
        <f t="shared" si="4"/>
        <v>48</v>
      </c>
    </row>
    <row r="18" spans="2:27" ht="12.75" customHeight="1">
      <c r="B18" s="599" t="s">
        <v>226</v>
      </c>
      <c r="C18" s="600"/>
      <c r="D18" s="54" t="s">
        <v>43</v>
      </c>
      <c r="E18" s="71" t="s">
        <v>17</v>
      </c>
      <c r="F18" s="71" t="s">
        <v>20</v>
      </c>
      <c r="G18" s="54"/>
      <c r="H18" s="1"/>
      <c r="I18" s="1"/>
      <c r="J18" s="42">
        <v>4</v>
      </c>
      <c r="K18" s="10">
        <f t="shared" si="0"/>
        <v>40</v>
      </c>
      <c r="L18" s="730"/>
      <c r="M18" s="731"/>
      <c r="O18" s="60">
        <v>0</v>
      </c>
      <c r="P18" s="327">
        <f t="shared" si="1"/>
        <v>0</v>
      </c>
      <c r="R18" s="322">
        <v>5</v>
      </c>
      <c r="S18" s="322">
        <v>5</v>
      </c>
      <c r="T18" s="322"/>
      <c r="U18" s="322"/>
      <c r="V18" s="322"/>
      <c r="W18" s="322"/>
      <c r="X18" s="322">
        <f t="shared" si="2"/>
        <v>10</v>
      </c>
      <c r="Y18" s="371">
        <f t="shared" si="3"/>
        <v>40</v>
      </c>
      <c r="Z18" s="371">
        <v>0</v>
      </c>
      <c r="AA18" s="371">
        <f t="shared" si="4"/>
        <v>40</v>
      </c>
    </row>
    <row r="19" spans="2:27" ht="12.75">
      <c r="B19" s="613"/>
      <c r="C19" s="667"/>
      <c r="D19" s="54" t="s">
        <v>23</v>
      </c>
      <c r="E19" s="71" t="s">
        <v>17</v>
      </c>
      <c r="F19" s="71" t="s">
        <v>20</v>
      </c>
      <c r="G19" s="54"/>
      <c r="H19" s="1"/>
      <c r="I19" s="1"/>
      <c r="J19" s="42">
        <v>4</v>
      </c>
      <c r="K19" s="10">
        <f t="shared" si="0"/>
        <v>60</v>
      </c>
      <c r="L19" s="730"/>
      <c r="M19" s="731"/>
      <c r="O19" s="60">
        <v>0</v>
      </c>
      <c r="P19" s="327">
        <f t="shared" si="1"/>
        <v>0</v>
      </c>
      <c r="R19" s="322">
        <v>10</v>
      </c>
      <c r="S19" s="322">
        <v>5</v>
      </c>
      <c r="T19" s="322"/>
      <c r="U19" s="322"/>
      <c r="V19" s="322"/>
      <c r="W19" s="322"/>
      <c r="X19" s="322">
        <f t="shared" si="2"/>
        <v>15</v>
      </c>
      <c r="Y19" s="371">
        <f t="shared" si="3"/>
        <v>60</v>
      </c>
      <c r="Z19" s="371">
        <v>0</v>
      </c>
      <c r="AA19" s="371">
        <f t="shared" si="4"/>
        <v>60</v>
      </c>
    </row>
    <row r="20" spans="2:27" ht="12.75" customHeight="1">
      <c r="B20" s="599" t="s">
        <v>632</v>
      </c>
      <c r="C20" s="600"/>
      <c r="D20" s="498" t="s">
        <v>23</v>
      </c>
      <c r="E20" s="71" t="s">
        <v>17</v>
      </c>
      <c r="F20" s="71" t="s">
        <v>20</v>
      </c>
      <c r="G20" s="54"/>
      <c r="H20" s="71" t="s">
        <v>48</v>
      </c>
      <c r="I20" s="71"/>
      <c r="J20" s="42">
        <v>4</v>
      </c>
      <c r="K20" s="10">
        <f t="shared" si="0"/>
        <v>72</v>
      </c>
      <c r="L20" s="730"/>
      <c r="M20" s="731"/>
      <c r="O20" s="60">
        <v>0</v>
      </c>
      <c r="P20" s="327">
        <f t="shared" si="1"/>
        <v>0</v>
      </c>
      <c r="R20" s="322">
        <v>10</v>
      </c>
      <c r="S20" s="322">
        <v>5</v>
      </c>
      <c r="T20" s="322"/>
      <c r="U20" s="322"/>
      <c r="V20" s="322">
        <v>3</v>
      </c>
      <c r="W20" s="322"/>
      <c r="X20" s="322">
        <f t="shared" si="2"/>
        <v>18</v>
      </c>
      <c r="Y20" s="371">
        <f t="shared" si="3"/>
        <v>72</v>
      </c>
      <c r="Z20" s="371">
        <v>0</v>
      </c>
      <c r="AA20" s="371">
        <f t="shared" si="4"/>
        <v>72</v>
      </c>
    </row>
    <row r="21" spans="2:27" ht="12.75">
      <c r="B21" s="613"/>
      <c r="C21" s="667"/>
      <c r="D21" s="503"/>
      <c r="E21" s="9" t="s">
        <v>16</v>
      </c>
      <c r="F21" s="71" t="s">
        <v>20</v>
      </c>
      <c r="G21" s="54"/>
      <c r="H21" s="71" t="s">
        <v>48</v>
      </c>
      <c r="I21" s="9"/>
      <c r="J21" s="42">
        <v>4</v>
      </c>
      <c r="K21" s="10">
        <f t="shared" si="0"/>
        <v>60</v>
      </c>
      <c r="L21" s="732"/>
      <c r="M21" s="733"/>
      <c r="O21" s="60">
        <v>0</v>
      </c>
      <c r="P21" s="327">
        <f t="shared" si="1"/>
        <v>0</v>
      </c>
      <c r="R21" s="322">
        <v>10</v>
      </c>
      <c r="S21" s="322">
        <v>2</v>
      </c>
      <c r="T21" s="322"/>
      <c r="U21" s="322"/>
      <c r="V21" s="322">
        <v>3</v>
      </c>
      <c r="W21" s="322"/>
      <c r="X21" s="322">
        <f t="shared" si="2"/>
        <v>15</v>
      </c>
      <c r="Y21" s="371">
        <f t="shared" si="3"/>
        <v>60</v>
      </c>
      <c r="Z21" s="371">
        <v>0</v>
      </c>
      <c r="AA21" s="371">
        <f t="shared" si="4"/>
        <v>60</v>
      </c>
    </row>
    <row r="22" spans="2:27" ht="12.75">
      <c r="B22" s="599" t="s">
        <v>135</v>
      </c>
      <c r="C22" s="600"/>
      <c r="D22" s="74" t="s">
        <v>44</v>
      </c>
      <c r="E22" s="74" t="s">
        <v>49</v>
      </c>
      <c r="F22" s="75" t="s">
        <v>20</v>
      </c>
      <c r="G22" s="74" t="s">
        <v>63</v>
      </c>
      <c r="H22" s="57"/>
      <c r="I22" s="57"/>
      <c r="J22" s="42">
        <v>4</v>
      </c>
      <c r="K22" s="10">
        <f t="shared" si="0"/>
        <v>32</v>
      </c>
      <c r="L22" s="50" t="s">
        <v>42</v>
      </c>
      <c r="M22" s="735" t="s">
        <v>93</v>
      </c>
      <c r="O22" s="60">
        <v>0</v>
      </c>
      <c r="P22" s="327">
        <f t="shared" si="1"/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 t="shared" si="2"/>
        <v>8</v>
      </c>
      <c r="Y22" s="371">
        <f t="shared" si="3"/>
        <v>32</v>
      </c>
      <c r="Z22" s="371">
        <v>0</v>
      </c>
      <c r="AA22" s="371">
        <f t="shared" si="4"/>
        <v>32</v>
      </c>
    </row>
    <row r="23" spans="2:27" ht="12.75">
      <c r="B23" s="599" t="s">
        <v>136</v>
      </c>
      <c r="C23" s="600"/>
      <c r="D23" s="74" t="s">
        <v>44</v>
      </c>
      <c r="E23" s="74" t="s">
        <v>49</v>
      </c>
      <c r="F23" s="75" t="s">
        <v>20</v>
      </c>
      <c r="G23" s="74" t="s">
        <v>65</v>
      </c>
      <c r="H23" s="57"/>
      <c r="I23" s="57"/>
      <c r="J23" s="42">
        <v>4</v>
      </c>
      <c r="K23" s="10">
        <f t="shared" si="0"/>
        <v>32</v>
      </c>
      <c r="L23" s="50" t="s">
        <v>42</v>
      </c>
      <c r="M23" s="739"/>
      <c r="O23" s="60">
        <v>0</v>
      </c>
      <c r="P23" s="327">
        <f t="shared" si="1"/>
        <v>0</v>
      </c>
      <c r="R23" s="322">
        <v>5</v>
      </c>
      <c r="S23" s="322"/>
      <c r="T23" s="322"/>
      <c r="U23" s="322">
        <v>3</v>
      </c>
      <c r="V23" s="322"/>
      <c r="W23" s="322"/>
      <c r="X23" s="322">
        <f t="shared" si="2"/>
        <v>8</v>
      </c>
      <c r="Y23" s="371">
        <f t="shared" si="3"/>
        <v>32</v>
      </c>
      <c r="Z23" s="371">
        <v>0</v>
      </c>
      <c r="AA23" s="371">
        <f t="shared" si="4"/>
        <v>32</v>
      </c>
    </row>
    <row r="24" spans="2:27" ht="12.75">
      <c r="B24" s="599" t="s">
        <v>115</v>
      </c>
      <c r="C24" s="600"/>
      <c r="D24" s="74" t="s">
        <v>44</v>
      </c>
      <c r="E24" s="74" t="s">
        <v>49</v>
      </c>
      <c r="F24" s="115" t="s">
        <v>20</v>
      </c>
      <c r="G24" s="74" t="s">
        <v>173</v>
      </c>
      <c r="H24" s="57"/>
      <c r="I24" s="57"/>
      <c r="J24" s="42">
        <v>4</v>
      </c>
      <c r="K24" s="10">
        <f t="shared" si="0"/>
        <v>32</v>
      </c>
      <c r="L24" s="50" t="s">
        <v>42</v>
      </c>
      <c r="M24" s="739"/>
      <c r="O24" s="60">
        <v>0</v>
      </c>
      <c r="P24" s="327">
        <f t="shared" si="1"/>
        <v>0</v>
      </c>
      <c r="R24" s="322">
        <v>5</v>
      </c>
      <c r="S24" s="322"/>
      <c r="T24" s="322"/>
      <c r="U24" s="322">
        <v>3</v>
      </c>
      <c r="V24" s="322"/>
      <c r="W24" s="322"/>
      <c r="X24" s="322">
        <f t="shared" si="2"/>
        <v>8</v>
      </c>
      <c r="Y24" s="371">
        <f t="shared" si="3"/>
        <v>32</v>
      </c>
      <c r="Z24" s="371">
        <v>0</v>
      </c>
      <c r="AA24" s="371">
        <f t="shared" si="4"/>
        <v>32</v>
      </c>
    </row>
    <row r="25" spans="2:27" ht="12.75">
      <c r="B25" s="102" t="s">
        <v>57</v>
      </c>
      <c r="C25" s="107"/>
      <c r="D25" s="110"/>
      <c r="E25" s="110"/>
      <c r="F25" s="110"/>
      <c r="G25" s="110"/>
      <c r="H25" s="110"/>
      <c r="I25" s="110"/>
      <c r="J25" s="111"/>
      <c r="K25" s="111"/>
      <c r="L25" s="111"/>
      <c r="M25" s="121"/>
      <c r="R25" s="44"/>
      <c r="S25" s="45"/>
      <c r="T25" s="45"/>
      <c r="U25" s="45"/>
      <c r="V25" s="45"/>
      <c r="W25" s="45"/>
      <c r="X25" s="46"/>
      <c r="Y25" s="378"/>
      <c r="Z25" s="373"/>
      <c r="AA25" s="374"/>
    </row>
    <row r="26" spans="2:27" ht="12.75">
      <c r="B26" s="526" t="s">
        <v>633</v>
      </c>
      <c r="C26" s="583"/>
      <c r="D26" s="71" t="s">
        <v>137</v>
      </c>
      <c r="E26" s="71" t="s">
        <v>17</v>
      </c>
      <c r="F26" s="9" t="s">
        <v>20</v>
      </c>
      <c r="G26" s="71"/>
      <c r="H26" s="1"/>
      <c r="I26" s="1"/>
      <c r="J26" s="10">
        <v>4</v>
      </c>
      <c r="K26" s="10">
        <f aca="true" t="shared" si="5" ref="K26:K39">AA26</f>
        <v>60</v>
      </c>
      <c r="L26" s="728" t="s">
        <v>59</v>
      </c>
      <c r="M26" s="729"/>
      <c r="O26" s="60">
        <v>0</v>
      </c>
      <c r="P26" s="327">
        <f t="shared" si="1"/>
        <v>0</v>
      </c>
      <c r="R26" s="322">
        <v>10</v>
      </c>
      <c r="S26" s="322">
        <v>5</v>
      </c>
      <c r="T26" s="322"/>
      <c r="U26" s="322"/>
      <c r="V26" s="322"/>
      <c r="W26" s="322"/>
      <c r="X26" s="322">
        <f aca="true" t="shared" si="6" ref="X26:X39">SUM(R26:W26)</f>
        <v>15</v>
      </c>
      <c r="Y26" s="371">
        <f aca="true" t="shared" si="7" ref="Y26:Y39">X26*J26</f>
        <v>60</v>
      </c>
      <c r="Z26" s="371">
        <v>0</v>
      </c>
      <c r="AA26" s="371">
        <f aca="true" t="shared" si="8" ref="AA26:AA39">Y26+Z26</f>
        <v>60</v>
      </c>
    </row>
    <row r="27" spans="2:27" ht="12.75">
      <c r="B27" s="526" t="s">
        <v>634</v>
      </c>
      <c r="C27" s="583"/>
      <c r="D27" s="71" t="s">
        <v>137</v>
      </c>
      <c r="E27" s="71" t="s">
        <v>17</v>
      </c>
      <c r="F27" s="71" t="s">
        <v>20</v>
      </c>
      <c r="G27" s="71"/>
      <c r="H27" s="1"/>
      <c r="I27" s="57"/>
      <c r="J27" s="42">
        <v>4</v>
      </c>
      <c r="K27" s="10">
        <f t="shared" si="5"/>
        <v>60</v>
      </c>
      <c r="L27" s="730"/>
      <c r="M27" s="731"/>
      <c r="O27" s="60">
        <v>0</v>
      </c>
      <c r="P27" s="327">
        <f t="shared" si="1"/>
        <v>0</v>
      </c>
      <c r="R27" s="322">
        <v>10</v>
      </c>
      <c r="S27" s="322">
        <v>5</v>
      </c>
      <c r="T27" s="322"/>
      <c r="U27" s="322"/>
      <c r="V27" s="322"/>
      <c r="W27" s="322"/>
      <c r="X27" s="322">
        <f t="shared" si="6"/>
        <v>15</v>
      </c>
      <c r="Y27" s="371">
        <f t="shared" si="7"/>
        <v>60</v>
      </c>
      <c r="Z27" s="371">
        <v>0</v>
      </c>
      <c r="AA27" s="371">
        <f t="shared" si="8"/>
        <v>60</v>
      </c>
    </row>
    <row r="28" spans="2:27" ht="12.75">
      <c r="B28" s="668" t="s">
        <v>635</v>
      </c>
      <c r="C28" s="669"/>
      <c r="D28" s="71" t="s">
        <v>137</v>
      </c>
      <c r="E28" s="71" t="s">
        <v>16</v>
      </c>
      <c r="F28" s="71" t="s">
        <v>20</v>
      </c>
      <c r="G28" s="54"/>
      <c r="H28" s="1"/>
      <c r="I28" s="1"/>
      <c r="J28" s="4">
        <v>4</v>
      </c>
      <c r="K28" s="10">
        <f t="shared" si="5"/>
        <v>48</v>
      </c>
      <c r="L28" s="732"/>
      <c r="M28" s="733"/>
      <c r="O28" s="60">
        <v>0</v>
      </c>
      <c r="P28" s="327">
        <f t="shared" si="1"/>
        <v>0</v>
      </c>
      <c r="R28" s="322">
        <v>10</v>
      </c>
      <c r="S28" s="322">
        <v>2</v>
      </c>
      <c r="T28" s="322"/>
      <c r="U28" s="322"/>
      <c r="V28" s="322"/>
      <c r="W28" s="322"/>
      <c r="X28" s="322">
        <f t="shared" si="6"/>
        <v>12</v>
      </c>
      <c r="Y28" s="371">
        <f t="shared" si="7"/>
        <v>48</v>
      </c>
      <c r="Z28" s="371">
        <v>0</v>
      </c>
      <c r="AA28" s="371">
        <f t="shared" si="8"/>
        <v>48</v>
      </c>
    </row>
    <row r="29" spans="2:27" ht="12.75">
      <c r="B29" s="668" t="s">
        <v>200</v>
      </c>
      <c r="C29" s="669"/>
      <c r="D29" s="71" t="s">
        <v>43</v>
      </c>
      <c r="E29" s="54" t="s">
        <v>16</v>
      </c>
      <c r="F29" s="71" t="s">
        <v>20</v>
      </c>
      <c r="G29" s="72"/>
      <c r="H29" s="5"/>
      <c r="I29" s="5"/>
      <c r="J29" s="4">
        <v>4</v>
      </c>
      <c r="K29" s="10">
        <f t="shared" si="5"/>
        <v>28</v>
      </c>
      <c r="L29" s="423" t="s">
        <v>42</v>
      </c>
      <c r="M29" s="424"/>
      <c r="O29" s="60">
        <v>0</v>
      </c>
      <c r="P29" s="327">
        <f t="shared" si="1"/>
        <v>0</v>
      </c>
      <c r="R29" s="322">
        <v>5</v>
      </c>
      <c r="S29" s="322">
        <v>2</v>
      </c>
      <c r="T29" s="322"/>
      <c r="U29" s="322"/>
      <c r="V29" s="322"/>
      <c r="W29" s="322"/>
      <c r="X29" s="322">
        <f t="shared" si="6"/>
        <v>7</v>
      </c>
      <c r="Y29" s="371">
        <f t="shared" si="7"/>
        <v>28</v>
      </c>
      <c r="Z29" s="371">
        <v>0</v>
      </c>
      <c r="AA29" s="371">
        <f t="shared" si="8"/>
        <v>28</v>
      </c>
    </row>
    <row r="30" spans="2:27" ht="12.75">
      <c r="B30" s="599" t="s">
        <v>207</v>
      </c>
      <c r="C30" s="540" t="s">
        <v>636</v>
      </c>
      <c r="D30" s="498" t="s">
        <v>23</v>
      </c>
      <c r="E30" s="498" t="s">
        <v>16</v>
      </c>
      <c r="F30" s="71" t="s">
        <v>21</v>
      </c>
      <c r="G30" s="54"/>
      <c r="H30" s="1"/>
      <c r="I30" s="1"/>
      <c r="J30" s="42">
        <v>4</v>
      </c>
      <c r="K30" s="10">
        <f t="shared" si="5"/>
        <v>68</v>
      </c>
      <c r="L30" s="728" t="s">
        <v>42</v>
      </c>
      <c r="M30" s="729"/>
      <c r="O30" s="60">
        <v>0</v>
      </c>
      <c r="P30" s="327">
        <f t="shared" si="1"/>
        <v>0</v>
      </c>
      <c r="R30" s="322">
        <v>10</v>
      </c>
      <c r="S30" s="322">
        <v>2</v>
      </c>
      <c r="T30" s="322">
        <v>5</v>
      </c>
      <c r="U30" s="322"/>
      <c r="V30" s="322"/>
      <c r="W30" s="322"/>
      <c r="X30" s="322">
        <f t="shared" si="6"/>
        <v>17</v>
      </c>
      <c r="Y30" s="371">
        <f t="shared" si="7"/>
        <v>68</v>
      </c>
      <c r="Z30" s="371">
        <v>0</v>
      </c>
      <c r="AA30" s="371">
        <f t="shared" si="8"/>
        <v>68</v>
      </c>
    </row>
    <row r="31" spans="2:27" ht="12.75">
      <c r="B31" s="613"/>
      <c r="C31" s="606"/>
      <c r="D31" s="503"/>
      <c r="E31" s="503"/>
      <c r="F31" s="71" t="s">
        <v>20</v>
      </c>
      <c r="G31" s="72"/>
      <c r="H31" s="5"/>
      <c r="I31" s="5"/>
      <c r="J31" s="42">
        <v>4</v>
      </c>
      <c r="K31" s="10">
        <f t="shared" si="5"/>
        <v>48</v>
      </c>
      <c r="L31" s="732"/>
      <c r="M31" s="733"/>
      <c r="O31" s="60">
        <v>0</v>
      </c>
      <c r="P31" s="327">
        <f t="shared" si="1"/>
        <v>0</v>
      </c>
      <c r="R31" s="322">
        <v>10</v>
      </c>
      <c r="S31" s="322">
        <v>2</v>
      </c>
      <c r="T31" s="322"/>
      <c r="U31" s="322"/>
      <c r="V31" s="322"/>
      <c r="W31" s="322"/>
      <c r="X31" s="322">
        <f t="shared" si="6"/>
        <v>12</v>
      </c>
      <c r="Y31" s="371">
        <f t="shared" si="7"/>
        <v>48</v>
      </c>
      <c r="Z31" s="371">
        <v>0</v>
      </c>
      <c r="AA31" s="371">
        <f t="shared" si="8"/>
        <v>48</v>
      </c>
    </row>
    <row r="32" spans="2:27" ht="12.75">
      <c r="B32" s="668" t="s">
        <v>205</v>
      </c>
      <c r="C32" s="669"/>
      <c r="D32" s="71" t="s">
        <v>44</v>
      </c>
      <c r="E32" s="54" t="s">
        <v>49</v>
      </c>
      <c r="F32" s="71" t="s">
        <v>21</v>
      </c>
      <c r="G32" s="6" t="s">
        <v>63</v>
      </c>
      <c r="H32" s="5"/>
      <c r="I32" s="5"/>
      <c r="J32" s="42">
        <v>4</v>
      </c>
      <c r="K32" s="10">
        <f t="shared" si="5"/>
        <v>52</v>
      </c>
      <c r="L32" s="423" t="s">
        <v>42</v>
      </c>
      <c r="M32" s="424"/>
      <c r="O32" s="60">
        <v>0</v>
      </c>
      <c r="P32" s="327">
        <f t="shared" si="1"/>
        <v>0</v>
      </c>
      <c r="R32" s="322">
        <v>5</v>
      </c>
      <c r="S32" s="322"/>
      <c r="T32" s="322">
        <v>5</v>
      </c>
      <c r="U32" s="322">
        <v>3</v>
      </c>
      <c r="V32" s="322"/>
      <c r="W32" s="322"/>
      <c r="X32" s="322">
        <f t="shared" si="6"/>
        <v>13</v>
      </c>
      <c r="Y32" s="371">
        <f t="shared" si="7"/>
        <v>52</v>
      </c>
      <c r="Z32" s="371">
        <v>0</v>
      </c>
      <c r="AA32" s="371">
        <f t="shared" si="8"/>
        <v>52</v>
      </c>
    </row>
    <row r="33" spans="2:27" ht="12.75">
      <c r="B33" s="597" t="s">
        <v>637</v>
      </c>
      <c r="C33" s="598"/>
      <c r="D33" s="74" t="s">
        <v>43</v>
      </c>
      <c r="E33" s="74" t="s">
        <v>16</v>
      </c>
      <c r="F33" s="71" t="s">
        <v>20</v>
      </c>
      <c r="G33" s="5"/>
      <c r="H33" s="5"/>
      <c r="I33" s="179"/>
      <c r="J33" s="42">
        <v>4</v>
      </c>
      <c r="K33" s="10">
        <f t="shared" si="5"/>
        <v>28</v>
      </c>
      <c r="L33" s="423" t="s">
        <v>42</v>
      </c>
      <c r="M33" s="424"/>
      <c r="O33" s="60">
        <v>0</v>
      </c>
      <c r="P33" s="327">
        <f t="shared" si="1"/>
        <v>0</v>
      </c>
      <c r="R33" s="322">
        <v>5</v>
      </c>
      <c r="S33" s="322">
        <v>2</v>
      </c>
      <c r="T33" s="322"/>
      <c r="U33" s="322"/>
      <c r="V33" s="322"/>
      <c r="W33" s="322"/>
      <c r="X33" s="322">
        <f t="shared" si="6"/>
        <v>7</v>
      </c>
      <c r="Y33" s="371">
        <f t="shared" si="7"/>
        <v>28</v>
      </c>
      <c r="Z33" s="371">
        <v>0</v>
      </c>
      <c r="AA33" s="371">
        <f t="shared" si="8"/>
        <v>28</v>
      </c>
    </row>
    <row r="34" spans="2:27" ht="12.75">
      <c r="B34" s="597" t="s">
        <v>233</v>
      </c>
      <c r="C34" s="598"/>
      <c r="D34" s="74" t="s">
        <v>1063</v>
      </c>
      <c r="E34" s="74" t="s">
        <v>49</v>
      </c>
      <c r="F34" s="74" t="s">
        <v>20</v>
      </c>
      <c r="G34" s="179"/>
      <c r="H34" s="179"/>
      <c r="I34" s="179"/>
      <c r="J34" s="42">
        <v>4</v>
      </c>
      <c r="K34" s="10">
        <f t="shared" si="5"/>
        <v>40</v>
      </c>
      <c r="L34" s="449" t="s">
        <v>42</v>
      </c>
      <c r="M34" s="450"/>
      <c r="O34" s="60">
        <v>0</v>
      </c>
      <c r="P34" s="327">
        <f t="shared" si="1"/>
        <v>0</v>
      </c>
      <c r="R34" s="322">
        <v>10</v>
      </c>
      <c r="S34" s="322"/>
      <c r="T34" s="322"/>
      <c r="U34" s="322"/>
      <c r="V34" s="322"/>
      <c r="W34" s="322"/>
      <c r="X34" s="322">
        <f t="shared" si="6"/>
        <v>10</v>
      </c>
      <c r="Y34" s="371">
        <f t="shared" si="7"/>
        <v>40</v>
      </c>
      <c r="Z34" s="371">
        <v>0</v>
      </c>
      <c r="AA34" s="371">
        <f t="shared" si="8"/>
        <v>40</v>
      </c>
    </row>
    <row r="35" spans="2:27" ht="25.5">
      <c r="B35" s="77" t="s">
        <v>31</v>
      </c>
      <c r="C35" s="77" t="s">
        <v>636</v>
      </c>
      <c r="D35" s="74" t="s">
        <v>1130</v>
      </c>
      <c r="E35" s="71"/>
      <c r="F35" s="71"/>
      <c r="G35" s="1"/>
      <c r="H35" s="1"/>
      <c r="I35" s="1"/>
      <c r="J35" s="42">
        <v>1</v>
      </c>
      <c r="K35" s="10">
        <f t="shared" si="5"/>
        <v>75</v>
      </c>
      <c r="L35" s="728" t="s">
        <v>93</v>
      </c>
      <c r="M35" s="729"/>
      <c r="O35" s="60">
        <v>0</v>
      </c>
      <c r="P35" s="327">
        <f t="shared" si="1"/>
        <v>0</v>
      </c>
      <c r="R35" s="322">
        <v>75</v>
      </c>
      <c r="S35" s="322"/>
      <c r="T35" s="322"/>
      <c r="U35" s="322"/>
      <c r="V35" s="322"/>
      <c r="W35" s="322"/>
      <c r="X35" s="322">
        <f t="shared" si="6"/>
        <v>75</v>
      </c>
      <c r="Y35" s="371">
        <f t="shared" si="7"/>
        <v>75</v>
      </c>
      <c r="Z35" s="371">
        <v>0</v>
      </c>
      <c r="AA35" s="371">
        <f t="shared" si="8"/>
        <v>75</v>
      </c>
    </row>
    <row r="36" spans="2:27" ht="12.75">
      <c r="B36" s="540" t="s">
        <v>638</v>
      </c>
      <c r="C36" s="540" t="s">
        <v>575</v>
      </c>
      <c r="D36" s="498" t="s">
        <v>23</v>
      </c>
      <c r="E36" s="498" t="s">
        <v>17</v>
      </c>
      <c r="F36" s="71" t="s">
        <v>21</v>
      </c>
      <c r="G36" s="1"/>
      <c r="H36" s="9" t="s">
        <v>48</v>
      </c>
      <c r="I36" s="9"/>
      <c r="J36" s="42">
        <v>4</v>
      </c>
      <c r="K36" s="10">
        <f t="shared" si="5"/>
        <v>92</v>
      </c>
      <c r="L36" s="728" t="s">
        <v>60</v>
      </c>
      <c r="M36" s="729"/>
      <c r="O36" s="60">
        <v>0</v>
      </c>
      <c r="P36" s="327">
        <f t="shared" si="1"/>
        <v>0</v>
      </c>
      <c r="R36" s="322">
        <v>10</v>
      </c>
      <c r="S36" s="322">
        <v>5</v>
      </c>
      <c r="T36" s="322">
        <v>5</v>
      </c>
      <c r="U36" s="322"/>
      <c r="V36" s="322">
        <v>3</v>
      </c>
      <c r="W36" s="322"/>
      <c r="X36" s="322">
        <f t="shared" si="6"/>
        <v>23</v>
      </c>
      <c r="Y36" s="371">
        <f t="shared" si="7"/>
        <v>92</v>
      </c>
      <c r="Z36" s="371">
        <v>0</v>
      </c>
      <c r="AA36" s="371">
        <f t="shared" si="8"/>
        <v>92</v>
      </c>
    </row>
    <row r="37" spans="2:27" ht="12.75">
      <c r="B37" s="606"/>
      <c r="C37" s="606"/>
      <c r="D37" s="503"/>
      <c r="E37" s="503"/>
      <c r="F37" s="71" t="s">
        <v>20</v>
      </c>
      <c r="G37" s="1"/>
      <c r="H37" s="9" t="s">
        <v>48</v>
      </c>
      <c r="I37" s="9"/>
      <c r="J37" s="42">
        <v>4</v>
      </c>
      <c r="K37" s="10">
        <f t="shared" si="5"/>
        <v>72</v>
      </c>
      <c r="L37" s="732"/>
      <c r="M37" s="733"/>
      <c r="O37" s="60">
        <v>0</v>
      </c>
      <c r="P37" s="327">
        <f t="shared" si="1"/>
        <v>0</v>
      </c>
      <c r="R37" s="322">
        <v>10</v>
      </c>
      <c r="S37" s="322">
        <v>5</v>
      </c>
      <c r="T37" s="322"/>
      <c r="U37" s="322"/>
      <c r="V37" s="322">
        <v>3</v>
      </c>
      <c r="W37" s="322"/>
      <c r="X37" s="322">
        <f t="shared" si="6"/>
        <v>18</v>
      </c>
      <c r="Y37" s="371">
        <f t="shared" si="7"/>
        <v>72</v>
      </c>
      <c r="Z37" s="371">
        <v>0</v>
      </c>
      <c r="AA37" s="371">
        <f t="shared" si="8"/>
        <v>72</v>
      </c>
    </row>
    <row r="38" spans="2:27" ht="12.75">
      <c r="B38" s="623" t="s">
        <v>97</v>
      </c>
      <c r="C38" s="624"/>
      <c r="D38" s="48" t="s">
        <v>820</v>
      </c>
      <c r="E38" s="1"/>
      <c r="F38" s="9"/>
      <c r="G38" s="5"/>
      <c r="H38" s="5"/>
      <c r="I38" s="5"/>
      <c r="J38" s="10">
        <v>1</v>
      </c>
      <c r="K38" s="10">
        <f t="shared" si="5"/>
        <v>70</v>
      </c>
      <c r="L38" s="423" t="s">
        <v>42</v>
      </c>
      <c r="M38" s="424"/>
      <c r="O38" s="60">
        <v>0</v>
      </c>
      <c r="P38" s="327">
        <f t="shared" si="1"/>
        <v>0</v>
      </c>
      <c r="R38" s="322">
        <v>70</v>
      </c>
      <c r="S38" s="322"/>
      <c r="T38" s="322"/>
      <c r="U38" s="322"/>
      <c r="V38" s="322"/>
      <c r="W38" s="322"/>
      <c r="X38" s="322">
        <f t="shared" si="6"/>
        <v>70</v>
      </c>
      <c r="Y38" s="371">
        <f t="shared" si="7"/>
        <v>70</v>
      </c>
      <c r="Z38" s="371">
        <v>0</v>
      </c>
      <c r="AA38" s="371">
        <f t="shared" si="8"/>
        <v>70</v>
      </c>
    </row>
    <row r="39" spans="2:27" ht="12.75">
      <c r="B39" s="453" t="s">
        <v>56</v>
      </c>
      <c r="C39" s="454"/>
      <c r="D39" s="9" t="s">
        <v>125</v>
      </c>
      <c r="E39" s="7"/>
      <c r="F39" s="7"/>
      <c r="G39" s="7"/>
      <c r="H39" s="7"/>
      <c r="I39" s="7"/>
      <c r="J39" s="10">
        <v>1</v>
      </c>
      <c r="K39" s="10">
        <f t="shared" si="5"/>
        <v>5</v>
      </c>
      <c r="L39" s="636" t="s">
        <v>245</v>
      </c>
      <c r="M39" s="637"/>
      <c r="O39" s="60">
        <v>0</v>
      </c>
      <c r="P39" s="327">
        <f t="shared" si="1"/>
        <v>0</v>
      </c>
      <c r="R39" s="322">
        <v>5</v>
      </c>
      <c r="S39" s="322"/>
      <c r="T39" s="322"/>
      <c r="U39" s="322"/>
      <c r="V39" s="322"/>
      <c r="W39" s="322"/>
      <c r="X39" s="322">
        <f t="shared" si="6"/>
        <v>5</v>
      </c>
      <c r="Y39" s="371">
        <f t="shared" si="7"/>
        <v>5</v>
      </c>
      <c r="Z39" s="371">
        <v>0</v>
      </c>
      <c r="AA39" s="371">
        <f t="shared" si="8"/>
        <v>5</v>
      </c>
    </row>
    <row r="41" spans="2:16" ht="12.75">
      <c r="B41" t="s">
        <v>317</v>
      </c>
      <c r="O41" s="228">
        <f>SUM(O5:O40)</f>
        <v>1</v>
      </c>
      <c r="P41" s="354">
        <f>SUM(P5:P40)</f>
        <v>0</v>
      </c>
    </row>
  </sheetData>
  <sheetProtection/>
  <mergeCells count="79">
    <mergeCell ref="O2:P2"/>
    <mergeCell ref="D3:D4"/>
    <mergeCell ref="E3:E4"/>
    <mergeCell ref="F3:F4"/>
    <mergeCell ref="G3:G4"/>
    <mergeCell ref="H3:I3"/>
    <mergeCell ref="B2:M2"/>
    <mergeCell ref="C14:C15"/>
    <mergeCell ref="D14:D15"/>
    <mergeCell ref="L14:M15"/>
    <mergeCell ref="L30:M31"/>
    <mergeCell ref="B30:B31"/>
    <mergeCell ref="B26:C26"/>
    <mergeCell ref="C30:C31"/>
    <mergeCell ref="B39:C39"/>
    <mergeCell ref="L39:M39"/>
    <mergeCell ref="B10:C10"/>
    <mergeCell ref="L10:M10"/>
    <mergeCell ref="B16:C17"/>
    <mergeCell ref="B38:C38"/>
    <mergeCell ref="L38:M38"/>
    <mergeCell ref="B36:B37"/>
    <mergeCell ref="C36:C37"/>
    <mergeCell ref="L26:M28"/>
    <mergeCell ref="D36:D37"/>
    <mergeCell ref="E36:E37"/>
    <mergeCell ref="L35:M35"/>
    <mergeCell ref="L36:M37"/>
    <mergeCell ref="O3:O4"/>
    <mergeCell ref="P3:P4"/>
    <mergeCell ref="L29:M29"/>
    <mergeCell ref="L12:M12"/>
    <mergeCell ref="D20:D21"/>
    <mergeCell ref="D30:D31"/>
    <mergeCell ref="B34:C34"/>
    <mergeCell ref="L34:M34"/>
    <mergeCell ref="B27:C27"/>
    <mergeCell ref="M22:M24"/>
    <mergeCell ref="B23:C23"/>
    <mergeCell ref="B24:C24"/>
    <mergeCell ref="B32:C32"/>
    <mergeCell ref="B33:C33"/>
    <mergeCell ref="B28:C28"/>
    <mergeCell ref="B29:C29"/>
    <mergeCell ref="L32:M32"/>
    <mergeCell ref="L33:M33"/>
    <mergeCell ref="B22:C22"/>
    <mergeCell ref="B20:C21"/>
    <mergeCell ref="E30:E31"/>
    <mergeCell ref="B18:C19"/>
    <mergeCell ref="L13:M13"/>
    <mergeCell ref="E14:E15"/>
    <mergeCell ref="L16:M21"/>
    <mergeCell ref="B5:C5"/>
    <mergeCell ref="L5:M5"/>
    <mergeCell ref="L8:M9"/>
    <mergeCell ref="B8:C9"/>
    <mergeCell ref="D8:D9"/>
    <mergeCell ref="E8:E9"/>
    <mergeCell ref="B14:B15"/>
    <mergeCell ref="U3:U4"/>
    <mergeCell ref="B6:C6"/>
    <mergeCell ref="T3:T4"/>
    <mergeCell ref="S3:S4"/>
    <mergeCell ref="L11:M11"/>
    <mergeCell ref="X3:X4"/>
    <mergeCell ref="W3:W4"/>
    <mergeCell ref="L6:M6"/>
    <mergeCell ref="V3:V4"/>
    <mergeCell ref="Y2:AA2"/>
    <mergeCell ref="Y3:Y4"/>
    <mergeCell ref="Z3:Z4"/>
    <mergeCell ref="AA3:AA4"/>
    <mergeCell ref="R2:X2"/>
    <mergeCell ref="B3:C4"/>
    <mergeCell ref="J3:J4"/>
    <mergeCell ref="K3:K4"/>
    <mergeCell ref="L3:M4"/>
    <mergeCell ref="R3:R4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57421875" style="0" customWidth="1"/>
    <col min="2" max="3" width="11.8515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7.421875" style="0" customWidth="1"/>
    <col min="13" max="13" width="7.57421875" style="0" customWidth="1"/>
    <col min="14" max="14" width="2.421875" style="0" customWidth="1"/>
    <col min="15" max="15" width="6.421875" style="0" customWidth="1"/>
    <col min="16" max="16" width="6.8515625" style="43" customWidth="1"/>
    <col min="17" max="17" width="2.00390625" style="43" customWidth="1"/>
    <col min="18" max="18" width="9.140625" style="43" customWidth="1"/>
    <col min="19" max="19" width="8.140625" style="43" customWidth="1"/>
    <col min="20" max="20" width="9.140625" style="43" customWidth="1"/>
    <col min="21" max="23" width="8.00390625" style="43" customWidth="1"/>
    <col min="24" max="24" width="9.140625" style="43" customWidth="1"/>
  </cols>
  <sheetData>
    <row r="1" ht="6.75" customHeight="1"/>
    <row r="2" spans="2:27" ht="15.75">
      <c r="B2" s="506" t="s">
        <v>812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27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27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O7" s="227"/>
      <c r="P7" s="350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>
      <c r="B8" s="526" t="s">
        <v>1064</v>
      </c>
      <c r="C8" s="583"/>
      <c r="D8" s="53" t="s">
        <v>137</v>
      </c>
      <c r="E8" s="53" t="s">
        <v>17</v>
      </c>
      <c r="F8" s="9" t="s">
        <v>21</v>
      </c>
      <c r="G8" s="53"/>
      <c r="H8" s="53"/>
      <c r="I8" s="53"/>
      <c r="J8" s="53">
        <v>4</v>
      </c>
      <c r="K8" s="10">
        <f aca="true" t="shared" si="0" ref="K8:K17">AA8</f>
        <v>80</v>
      </c>
      <c r="L8" s="670" t="s">
        <v>110</v>
      </c>
      <c r="M8" s="671"/>
      <c r="O8" s="226">
        <v>0</v>
      </c>
      <c r="P8" s="327">
        <f aca="true" t="shared" si="1" ref="P8:P17">O8*K8</f>
        <v>0</v>
      </c>
      <c r="R8" s="322">
        <v>10</v>
      </c>
      <c r="S8" s="322">
        <v>5</v>
      </c>
      <c r="T8" s="322">
        <v>5</v>
      </c>
      <c r="U8" s="322"/>
      <c r="V8" s="322"/>
      <c r="W8" s="322"/>
      <c r="X8" s="322">
        <f aca="true" t="shared" si="2" ref="X8:X17">SUM(R8:W8)</f>
        <v>20</v>
      </c>
      <c r="Y8" s="371">
        <f aca="true" t="shared" si="3" ref="Y8:Y17">X8*J8</f>
        <v>80</v>
      </c>
      <c r="Z8" s="371">
        <v>0</v>
      </c>
      <c r="AA8" s="371">
        <f aca="true" t="shared" si="4" ref="AA8:AA17">Y8+Z8</f>
        <v>80</v>
      </c>
    </row>
    <row r="9" spans="2:27" ht="12.75">
      <c r="B9" s="608" t="s">
        <v>1065</v>
      </c>
      <c r="C9" s="609"/>
      <c r="D9" s="71" t="s">
        <v>194</v>
      </c>
      <c r="E9" s="9" t="s">
        <v>49</v>
      </c>
      <c r="F9" s="9" t="s">
        <v>20</v>
      </c>
      <c r="G9" s="9" t="s">
        <v>50</v>
      </c>
      <c r="H9" s="14"/>
      <c r="I9" s="14"/>
      <c r="J9" s="10">
        <v>4</v>
      </c>
      <c r="K9" s="10">
        <f t="shared" si="0"/>
        <v>52</v>
      </c>
      <c r="L9" s="670" t="s">
        <v>110</v>
      </c>
      <c r="M9" s="671"/>
      <c r="O9" s="226">
        <v>0</v>
      </c>
      <c r="P9" s="327">
        <f t="shared" si="1"/>
        <v>0</v>
      </c>
      <c r="R9" s="322">
        <v>10</v>
      </c>
      <c r="S9" s="322"/>
      <c r="T9" s="322"/>
      <c r="U9" s="322">
        <v>3</v>
      </c>
      <c r="V9" s="322"/>
      <c r="W9" s="322"/>
      <c r="X9" s="322">
        <f t="shared" si="2"/>
        <v>13</v>
      </c>
      <c r="Y9" s="371">
        <f t="shared" si="3"/>
        <v>52</v>
      </c>
      <c r="Z9" s="371">
        <v>0</v>
      </c>
      <c r="AA9" s="371">
        <f t="shared" si="4"/>
        <v>52</v>
      </c>
    </row>
    <row r="10" spans="2:27" ht="12.75">
      <c r="B10" s="588" t="s">
        <v>115</v>
      </c>
      <c r="C10" s="589"/>
      <c r="D10" s="9" t="s">
        <v>43</v>
      </c>
      <c r="E10" s="1" t="s">
        <v>16</v>
      </c>
      <c r="F10" s="9" t="s">
        <v>20</v>
      </c>
      <c r="G10" s="5"/>
      <c r="H10" s="6"/>
      <c r="I10" s="6"/>
      <c r="J10" s="10">
        <v>4</v>
      </c>
      <c r="K10" s="10">
        <f t="shared" si="0"/>
        <v>28</v>
      </c>
      <c r="L10" s="580" t="s">
        <v>77</v>
      </c>
      <c r="M10" s="610"/>
      <c r="O10" s="226">
        <v>0</v>
      </c>
      <c r="P10" s="327">
        <f t="shared" si="1"/>
        <v>0</v>
      </c>
      <c r="R10" s="322">
        <v>5</v>
      </c>
      <c r="S10" s="322">
        <v>2</v>
      </c>
      <c r="T10" s="322"/>
      <c r="U10" s="322"/>
      <c r="V10" s="322"/>
      <c r="W10" s="322"/>
      <c r="X10" s="322">
        <f t="shared" si="2"/>
        <v>7</v>
      </c>
      <c r="Y10" s="371">
        <f t="shared" si="3"/>
        <v>28</v>
      </c>
      <c r="Z10" s="371">
        <v>0</v>
      </c>
      <c r="AA10" s="371">
        <f t="shared" si="4"/>
        <v>28</v>
      </c>
    </row>
    <row r="11" spans="2:27" ht="12.75">
      <c r="B11" s="592"/>
      <c r="C11" s="593"/>
      <c r="D11" s="1" t="s">
        <v>44</v>
      </c>
      <c r="E11" s="1" t="s">
        <v>49</v>
      </c>
      <c r="F11" s="9" t="s">
        <v>20</v>
      </c>
      <c r="G11" s="1" t="s">
        <v>50</v>
      </c>
      <c r="H11" s="6"/>
      <c r="I11" s="6"/>
      <c r="J11" s="10">
        <v>4</v>
      </c>
      <c r="K11" s="10">
        <f t="shared" si="0"/>
        <v>32</v>
      </c>
      <c r="L11" s="619"/>
      <c r="M11" s="620"/>
      <c r="O11" s="226">
        <v>0</v>
      </c>
      <c r="P11" s="327">
        <f t="shared" si="1"/>
        <v>0</v>
      </c>
      <c r="R11" s="322">
        <v>5</v>
      </c>
      <c r="S11" s="322"/>
      <c r="T11" s="322"/>
      <c r="U11" s="322">
        <v>3</v>
      </c>
      <c r="V11" s="322"/>
      <c r="W11" s="322"/>
      <c r="X11" s="322">
        <f t="shared" si="2"/>
        <v>8</v>
      </c>
      <c r="Y11" s="371">
        <f t="shared" si="3"/>
        <v>32</v>
      </c>
      <c r="Z11" s="371">
        <v>0</v>
      </c>
      <c r="AA11" s="371">
        <f t="shared" si="4"/>
        <v>32</v>
      </c>
    </row>
    <row r="12" spans="2:27" ht="12.75">
      <c r="B12" s="588" t="s">
        <v>135</v>
      </c>
      <c r="C12" s="589"/>
      <c r="D12" s="9" t="s">
        <v>825</v>
      </c>
      <c r="E12" s="9" t="s">
        <v>49</v>
      </c>
      <c r="F12" s="9" t="s">
        <v>20</v>
      </c>
      <c r="G12" s="9" t="s">
        <v>63</v>
      </c>
      <c r="H12" s="6"/>
      <c r="I12" s="6"/>
      <c r="J12" s="10">
        <v>4</v>
      </c>
      <c r="K12" s="10">
        <f t="shared" si="0"/>
        <v>32</v>
      </c>
      <c r="L12" s="580" t="s">
        <v>174</v>
      </c>
      <c r="M12" s="610"/>
      <c r="O12" s="226">
        <v>0</v>
      </c>
      <c r="P12" s="327">
        <f t="shared" si="1"/>
        <v>0</v>
      </c>
      <c r="R12" s="322">
        <v>5</v>
      </c>
      <c r="S12" s="322"/>
      <c r="T12" s="322"/>
      <c r="U12" s="322">
        <v>3</v>
      </c>
      <c r="V12" s="322"/>
      <c r="W12" s="322"/>
      <c r="X12" s="322">
        <f t="shared" si="2"/>
        <v>8</v>
      </c>
      <c r="Y12" s="371">
        <f t="shared" si="3"/>
        <v>32</v>
      </c>
      <c r="Z12" s="371">
        <v>0</v>
      </c>
      <c r="AA12" s="371">
        <f t="shared" si="4"/>
        <v>32</v>
      </c>
    </row>
    <row r="13" spans="2:27" ht="12.75">
      <c r="B13" s="592"/>
      <c r="C13" s="593"/>
      <c r="D13" s="1" t="s">
        <v>44</v>
      </c>
      <c r="E13" s="9" t="s">
        <v>49</v>
      </c>
      <c r="F13" s="9" t="s">
        <v>20</v>
      </c>
      <c r="G13" s="9" t="s">
        <v>63</v>
      </c>
      <c r="H13" s="6"/>
      <c r="I13" s="6"/>
      <c r="J13" s="10">
        <v>4</v>
      </c>
      <c r="K13" s="10">
        <f t="shared" si="0"/>
        <v>32</v>
      </c>
      <c r="L13" s="619"/>
      <c r="M13" s="620"/>
      <c r="O13" s="226">
        <v>0</v>
      </c>
      <c r="P13" s="327">
        <f t="shared" si="1"/>
        <v>0</v>
      </c>
      <c r="R13" s="322">
        <v>5</v>
      </c>
      <c r="S13" s="322"/>
      <c r="T13" s="322"/>
      <c r="U13" s="322">
        <v>3</v>
      </c>
      <c r="V13" s="322"/>
      <c r="W13" s="322"/>
      <c r="X13" s="322">
        <f t="shared" si="2"/>
        <v>8</v>
      </c>
      <c r="Y13" s="371">
        <f t="shared" si="3"/>
        <v>32</v>
      </c>
      <c r="Z13" s="371">
        <v>0</v>
      </c>
      <c r="AA13" s="371">
        <f t="shared" si="4"/>
        <v>32</v>
      </c>
    </row>
    <row r="14" spans="2:27" ht="12.75">
      <c r="B14" s="599" t="s">
        <v>70</v>
      </c>
      <c r="C14" s="600"/>
      <c r="D14" s="71" t="s">
        <v>23</v>
      </c>
      <c r="E14" s="71" t="s">
        <v>16</v>
      </c>
      <c r="F14" s="71" t="s">
        <v>21</v>
      </c>
      <c r="G14" s="1"/>
      <c r="H14" s="1"/>
      <c r="I14" s="1"/>
      <c r="J14" s="10">
        <v>4</v>
      </c>
      <c r="K14" s="10">
        <f t="shared" si="0"/>
        <v>68</v>
      </c>
      <c r="L14" s="740" t="s">
        <v>132</v>
      </c>
      <c r="M14" s="735" t="s">
        <v>85</v>
      </c>
      <c r="O14" s="226">
        <v>0</v>
      </c>
      <c r="P14" s="327">
        <f t="shared" si="1"/>
        <v>0</v>
      </c>
      <c r="R14" s="322">
        <v>10</v>
      </c>
      <c r="S14" s="322">
        <v>2</v>
      </c>
      <c r="T14" s="322">
        <v>5</v>
      </c>
      <c r="U14" s="322"/>
      <c r="V14" s="322"/>
      <c r="W14" s="322"/>
      <c r="X14" s="322">
        <f t="shared" si="2"/>
        <v>17</v>
      </c>
      <c r="Y14" s="371">
        <f t="shared" si="3"/>
        <v>68</v>
      </c>
      <c r="Z14" s="371">
        <v>0</v>
      </c>
      <c r="AA14" s="371">
        <f t="shared" si="4"/>
        <v>68</v>
      </c>
    </row>
    <row r="15" spans="2:27" ht="12.75">
      <c r="B15" s="601"/>
      <c r="C15" s="602"/>
      <c r="D15" s="71" t="s">
        <v>43</v>
      </c>
      <c r="E15" s="71" t="s">
        <v>16</v>
      </c>
      <c r="F15" s="71" t="s">
        <v>21</v>
      </c>
      <c r="G15" s="1"/>
      <c r="H15" s="1"/>
      <c r="I15" s="1"/>
      <c r="J15" s="10">
        <v>4</v>
      </c>
      <c r="K15" s="10">
        <f t="shared" si="0"/>
        <v>48</v>
      </c>
      <c r="L15" s="740"/>
      <c r="M15" s="741"/>
      <c r="O15" s="226">
        <v>0</v>
      </c>
      <c r="P15" s="327">
        <f t="shared" si="1"/>
        <v>0</v>
      </c>
      <c r="R15" s="322">
        <v>5</v>
      </c>
      <c r="S15" s="322">
        <v>2</v>
      </c>
      <c r="T15" s="322">
        <v>5</v>
      </c>
      <c r="U15" s="322"/>
      <c r="V15" s="322"/>
      <c r="W15" s="322"/>
      <c r="X15" s="322">
        <f t="shared" si="2"/>
        <v>12</v>
      </c>
      <c r="Y15" s="371">
        <f t="shared" si="3"/>
        <v>48</v>
      </c>
      <c r="Z15" s="371">
        <v>0</v>
      </c>
      <c r="AA15" s="371">
        <f t="shared" si="4"/>
        <v>48</v>
      </c>
    </row>
    <row r="16" spans="2:27" ht="12.75">
      <c r="B16" s="601"/>
      <c r="C16" s="602"/>
      <c r="D16" s="71" t="s">
        <v>23</v>
      </c>
      <c r="E16" s="71" t="s">
        <v>16</v>
      </c>
      <c r="F16" s="9" t="s">
        <v>20</v>
      </c>
      <c r="G16" s="1"/>
      <c r="H16" s="1"/>
      <c r="I16" s="1"/>
      <c r="J16" s="10">
        <v>4</v>
      </c>
      <c r="K16" s="10">
        <f t="shared" si="0"/>
        <v>48</v>
      </c>
      <c r="L16" s="740" t="s">
        <v>132</v>
      </c>
      <c r="M16" s="741"/>
      <c r="O16" s="226">
        <v>0</v>
      </c>
      <c r="P16" s="327">
        <f t="shared" si="1"/>
        <v>0</v>
      </c>
      <c r="R16" s="322">
        <v>10</v>
      </c>
      <c r="S16" s="322">
        <v>2</v>
      </c>
      <c r="T16" s="322"/>
      <c r="U16" s="322"/>
      <c r="V16" s="322"/>
      <c r="W16" s="322"/>
      <c r="X16" s="322">
        <f t="shared" si="2"/>
        <v>12</v>
      </c>
      <c r="Y16" s="371">
        <f t="shared" si="3"/>
        <v>48</v>
      </c>
      <c r="Z16" s="371">
        <v>0</v>
      </c>
      <c r="AA16" s="371">
        <f t="shared" si="4"/>
        <v>48</v>
      </c>
    </row>
    <row r="17" spans="2:27" ht="12.75">
      <c r="B17" s="613"/>
      <c r="C17" s="667"/>
      <c r="D17" s="71" t="s">
        <v>43</v>
      </c>
      <c r="E17" s="71" t="s">
        <v>16</v>
      </c>
      <c r="F17" s="9" t="s">
        <v>20</v>
      </c>
      <c r="G17" s="1"/>
      <c r="H17" s="1"/>
      <c r="I17" s="1"/>
      <c r="J17" s="10">
        <v>4</v>
      </c>
      <c r="K17" s="10">
        <f t="shared" si="0"/>
        <v>28</v>
      </c>
      <c r="L17" s="740"/>
      <c r="M17" s="742"/>
      <c r="O17" s="226">
        <v>0</v>
      </c>
      <c r="P17" s="327">
        <f t="shared" si="1"/>
        <v>0</v>
      </c>
      <c r="R17" s="322">
        <v>5</v>
      </c>
      <c r="S17" s="322">
        <v>2</v>
      </c>
      <c r="T17" s="322"/>
      <c r="U17" s="322"/>
      <c r="V17" s="322"/>
      <c r="W17" s="322"/>
      <c r="X17" s="322">
        <f t="shared" si="2"/>
        <v>7</v>
      </c>
      <c r="Y17" s="371">
        <f t="shared" si="3"/>
        <v>28</v>
      </c>
      <c r="Z17" s="371">
        <v>0</v>
      </c>
      <c r="AA17" s="371">
        <f t="shared" si="4"/>
        <v>28</v>
      </c>
    </row>
    <row r="18" spans="2:27" ht="12.75">
      <c r="B18" s="15" t="s">
        <v>57</v>
      </c>
      <c r="C18" s="95"/>
      <c r="D18" s="16"/>
      <c r="E18" s="16"/>
      <c r="F18" s="16"/>
      <c r="G18" s="16"/>
      <c r="H18" s="16"/>
      <c r="I18" s="16"/>
      <c r="J18" s="17"/>
      <c r="K18" s="17"/>
      <c r="L18" s="17"/>
      <c r="M18" s="18"/>
      <c r="O18" s="227"/>
      <c r="P18" s="350"/>
      <c r="R18" s="44"/>
      <c r="S18" s="45"/>
      <c r="T18" s="45"/>
      <c r="U18" s="45"/>
      <c r="V18" s="45"/>
      <c r="W18" s="45"/>
      <c r="X18" s="46"/>
      <c r="Y18" s="378"/>
      <c r="Z18" s="373"/>
      <c r="AA18" s="374"/>
    </row>
    <row r="19" spans="2:27" ht="12.75">
      <c r="B19" s="608" t="s">
        <v>34</v>
      </c>
      <c r="C19" s="609"/>
      <c r="D19" s="71" t="s">
        <v>1118</v>
      </c>
      <c r="E19" s="54"/>
      <c r="F19" s="71" t="s">
        <v>20</v>
      </c>
      <c r="G19" s="5"/>
      <c r="H19" s="5"/>
      <c r="I19" s="5"/>
      <c r="J19" s="10">
        <v>1</v>
      </c>
      <c r="K19" s="10">
        <f aca="true" t="shared" si="5" ref="K19:K37">AA19</f>
        <v>30</v>
      </c>
      <c r="L19" s="425" t="s">
        <v>93</v>
      </c>
      <c r="M19" s="603"/>
      <c r="O19" s="226">
        <v>0</v>
      </c>
      <c r="P19" s="327">
        <f aca="true" t="shared" si="6" ref="P19:P37">O19*K19</f>
        <v>0</v>
      </c>
      <c r="R19" s="322">
        <v>30</v>
      </c>
      <c r="S19" s="322"/>
      <c r="T19" s="322"/>
      <c r="U19" s="322"/>
      <c r="V19" s="322"/>
      <c r="W19" s="322"/>
      <c r="X19" s="322">
        <f aca="true" t="shared" si="7" ref="X19:X37">SUM(R19:W19)</f>
        <v>30</v>
      </c>
      <c r="Y19" s="371">
        <f aca="true" t="shared" si="8" ref="Y19:Y37">X19*J19</f>
        <v>30</v>
      </c>
      <c r="Z19" s="371">
        <v>0</v>
      </c>
      <c r="AA19" s="371">
        <f aca="true" t="shared" si="9" ref="AA19:AA37">Y19+Z19</f>
        <v>30</v>
      </c>
    </row>
    <row r="20" spans="2:27" ht="12.75">
      <c r="B20" s="540" t="s">
        <v>435</v>
      </c>
      <c r="C20" s="540" t="s">
        <v>443</v>
      </c>
      <c r="D20" s="498" t="s">
        <v>23</v>
      </c>
      <c r="E20" s="498" t="s">
        <v>16</v>
      </c>
      <c r="F20" s="9" t="s">
        <v>20</v>
      </c>
      <c r="G20" s="1"/>
      <c r="H20" s="1"/>
      <c r="I20" s="1"/>
      <c r="J20" s="10">
        <v>6</v>
      </c>
      <c r="K20" s="10">
        <f t="shared" si="5"/>
        <v>72</v>
      </c>
      <c r="L20" s="728" t="s">
        <v>92</v>
      </c>
      <c r="M20" s="729"/>
      <c r="O20" s="226">
        <v>0</v>
      </c>
      <c r="P20" s="327">
        <f t="shared" si="6"/>
        <v>0</v>
      </c>
      <c r="R20" s="322">
        <v>10</v>
      </c>
      <c r="S20" s="322">
        <v>2</v>
      </c>
      <c r="T20" s="322"/>
      <c r="U20" s="322"/>
      <c r="V20" s="322"/>
      <c r="W20" s="322"/>
      <c r="X20" s="322">
        <f t="shared" si="7"/>
        <v>12</v>
      </c>
      <c r="Y20" s="371">
        <f t="shared" si="8"/>
        <v>72</v>
      </c>
      <c r="Z20" s="371">
        <v>0</v>
      </c>
      <c r="AA20" s="371">
        <f t="shared" si="9"/>
        <v>72</v>
      </c>
    </row>
    <row r="21" spans="2:27" ht="12.75">
      <c r="B21" s="606"/>
      <c r="C21" s="606"/>
      <c r="D21" s="503"/>
      <c r="E21" s="503"/>
      <c r="F21" s="71" t="s">
        <v>19</v>
      </c>
      <c r="G21" s="1"/>
      <c r="H21" s="1"/>
      <c r="I21" s="1"/>
      <c r="J21" s="10">
        <v>6</v>
      </c>
      <c r="K21" s="10">
        <f t="shared" si="5"/>
        <v>60</v>
      </c>
      <c r="L21" s="732"/>
      <c r="M21" s="733"/>
      <c r="O21" s="226">
        <v>0</v>
      </c>
      <c r="P21" s="327">
        <f t="shared" si="6"/>
        <v>0</v>
      </c>
      <c r="R21" s="322">
        <v>10</v>
      </c>
      <c r="S21" s="322">
        <v>2</v>
      </c>
      <c r="T21" s="322">
        <v>-2</v>
      </c>
      <c r="U21" s="322"/>
      <c r="V21" s="322"/>
      <c r="W21" s="322"/>
      <c r="X21" s="322">
        <f t="shared" si="7"/>
        <v>10</v>
      </c>
      <c r="Y21" s="371">
        <f t="shared" si="8"/>
        <v>60</v>
      </c>
      <c r="Z21" s="371">
        <v>0</v>
      </c>
      <c r="AA21" s="371">
        <f t="shared" si="9"/>
        <v>60</v>
      </c>
    </row>
    <row r="22" spans="2:27" ht="12.75">
      <c r="B22" s="540" t="s">
        <v>436</v>
      </c>
      <c r="C22" s="78" t="s">
        <v>437</v>
      </c>
      <c r="D22" s="498" t="s">
        <v>23</v>
      </c>
      <c r="E22" s="498" t="s">
        <v>16</v>
      </c>
      <c r="F22" s="9" t="s">
        <v>20</v>
      </c>
      <c r="G22" s="1"/>
      <c r="H22" s="9" t="s">
        <v>48</v>
      </c>
      <c r="I22" s="9"/>
      <c r="J22" s="10">
        <v>4</v>
      </c>
      <c r="K22" s="10">
        <f t="shared" si="5"/>
        <v>60</v>
      </c>
      <c r="L22" s="425" t="s">
        <v>60</v>
      </c>
      <c r="M22" s="603"/>
      <c r="O22" s="226">
        <v>0</v>
      </c>
      <c r="P22" s="327">
        <f t="shared" si="6"/>
        <v>0</v>
      </c>
      <c r="R22" s="322">
        <v>10</v>
      </c>
      <c r="S22" s="322">
        <v>2</v>
      </c>
      <c r="T22" s="322"/>
      <c r="U22" s="322"/>
      <c r="V22" s="322">
        <v>3</v>
      </c>
      <c r="W22" s="322"/>
      <c r="X22" s="322">
        <f t="shared" si="7"/>
        <v>15</v>
      </c>
      <c r="Y22" s="371">
        <f t="shared" si="8"/>
        <v>60</v>
      </c>
      <c r="Z22" s="371">
        <v>0</v>
      </c>
      <c r="AA22" s="371">
        <f t="shared" si="9"/>
        <v>60</v>
      </c>
    </row>
    <row r="23" spans="2:27" ht="12.75">
      <c r="B23" s="606"/>
      <c r="C23" s="139" t="s">
        <v>438</v>
      </c>
      <c r="D23" s="503"/>
      <c r="E23" s="503"/>
      <c r="F23" s="71" t="s">
        <v>19</v>
      </c>
      <c r="G23" s="1"/>
      <c r="H23" s="9" t="s">
        <v>48</v>
      </c>
      <c r="I23" s="9"/>
      <c r="J23" s="10">
        <v>4</v>
      </c>
      <c r="K23" s="10">
        <f t="shared" si="5"/>
        <v>52</v>
      </c>
      <c r="L23" s="425" t="s">
        <v>53</v>
      </c>
      <c r="M23" s="603"/>
      <c r="O23" s="226">
        <v>0</v>
      </c>
      <c r="P23" s="327">
        <f t="shared" si="6"/>
        <v>0</v>
      </c>
      <c r="R23" s="322">
        <v>10</v>
      </c>
      <c r="S23" s="322">
        <v>2</v>
      </c>
      <c r="T23" s="322">
        <v>-2</v>
      </c>
      <c r="U23" s="322"/>
      <c r="V23" s="322">
        <v>3</v>
      </c>
      <c r="W23" s="322"/>
      <c r="X23" s="322">
        <f t="shared" si="7"/>
        <v>13</v>
      </c>
      <c r="Y23" s="371">
        <f t="shared" si="8"/>
        <v>52</v>
      </c>
      <c r="Z23" s="371">
        <v>0</v>
      </c>
      <c r="AA23" s="371">
        <f t="shared" si="9"/>
        <v>52</v>
      </c>
    </row>
    <row r="24" spans="2:27" ht="12.75">
      <c r="B24" s="588" t="s">
        <v>439</v>
      </c>
      <c r="C24" s="589"/>
      <c r="D24" s="436" t="s">
        <v>137</v>
      </c>
      <c r="E24" s="1" t="s">
        <v>17</v>
      </c>
      <c r="F24" s="9" t="s">
        <v>21</v>
      </c>
      <c r="G24" s="5"/>
      <c r="H24" s="48" t="s">
        <v>172</v>
      </c>
      <c r="I24" s="48"/>
      <c r="J24" s="10">
        <v>4</v>
      </c>
      <c r="K24" s="10">
        <f t="shared" si="5"/>
        <v>92</v>
      </c>
      <c r="L24" s="580" t="s">
        <v>42</v>
      </c>
      <c r="M24" s="610"/>
      <c r="O24" s="226">
        <v>0</v>
      </c>
      <c r="P24" s="327">
        <f t="shared" si="6"/>
        <v>0</v>
      </c>
      <c r="R24" s="322">
        <v>10</v>
      </c>
      <c r="S24" s="322">
        <v>5</v>
      </c>
      <c r="T24" s="322">
        <v>5</v>
      </c>
      <c r="U24" s="322"/>
      <c r="V24" s="322">
        <v>3</v>
      </c>
      <c r="W24" s="322"/>
      <c r="X24" s="322">
        <f t="shared" si="7"/>
        <v>23</v>
      </c>
      <c r="Y24" s="371">
        <f t="shared" si="8"/>
        <v>92</v>
      </c>
      <c r="Z24" s="371">
        <v>0</v>
      </c>
      <c r="AA24" s="371">
        <f t="shared" si="9"/>
        <v>92</v>
      </c>
    </row>
    <row r="25" spans="2:27" ht="12.75">
      <c r="B25" s="590"/>
      <c r="C25" s="591"/>
      <c r="D25" s="437"/>
      <c r="E25" s="1" t="s">
        <v>16</v>
      </c>
      <c r="F25" s="9" t="s">
        <v>21</v>
      </c>
      <c r="G25" s="5"/>
      <c r="H25" s="48" t="s">
        <v>172</v>
      </c>
      <c r="I25" s="48"/>
      <c r="J25" s="10">
        <v>4</v>
      </c>
      <c r="K25" s="10">
        <f t="shared" si="5"/>
        <v>80</v>
      </c>
      <c r="L25" s="611"/>
      <c r="M25" s="612"/>
      <c r="O25" s="226">
        <v>0</v>
      </c>
      <c r="P25" s="327">
        <f t="shared" si="6"/>
        <v>0</v>
      </c>
      <c r="R25" s="322">
        <v>10</v>
      </c>
      <c r="S25" s="322">
        <v>2</v>
      </c>
      <c r="T25" s="322">
        <v>5</v>
      </c>
      <c r="U25" s="322"/>
      <c r="V25" s="322">
        <v>3</v>
      </c>
      <c r="W25" s="322"/>
      <c r="X25" s="322">
        <f t="shared" si="7"/>
        <v>20</v>
      </c>
      <c r="Y25" s="371">
        <f t="shared" si="8"/>
        <v>80</v>
      </c>
      <c r="Z25" s="371">
        <v>0</v>
      </c>
      <c r="AA25" s="371">
        <f t="shared" si="9"/>
        <v>80</v>
      </c>
    </row>
    <row r="26" spans="2:27" ht="12.75">
      <c r="B26" s="592"/>
      <c r="C26" s="593"/>
      <c r="D26" s="480"/>
      <c r="E26" s="54" t="s">
        <v>16</v>
      </c>
      <c r="F26" s="9" t="s">
        <v>21</v>
      </c>
      <c r="G26" s="48" t="s">
        <v>405</v>
      </c>
      <c r="H26" s="48"/>
      <c r="I26" s="48"/>
      <c r="J26" s="10">
        <v>4</v>
      </c>
      <c r="K26" s="10">
        <f t="shared" si="5"/>
        <v>74</v>
      </c>
      <c r="L26" s="619"/>
      <c r="M26" s="620"/>
      <c r="O26" s="226">
        <v>0</v>
      </c>
      <c r="P26" s="327">
        <f t="shared" si="6"/>
        <v>0</v>
      </c>
      <c r="Q26" s="293"/>
      <c r="R26" s="322">
        <v>10</v>
      </c>
      <c r="S26" s="322">
        <v>2</v>
      </c>
      <c r="T26" s="322">
        <v>5</v>
      </c>
      <c r="U26" s="322">
        <v>3</v>
      </c>
      <c r="V26" s="322"/>
      <c r="W26" s="322"/>
      <c r="X26" s="322">
        <f t="shared" si="7"/>
        <v>20</v>
      </c>
      <c r="Y26" s="371">
        <f t="shared" si="8"/>
        <v>80</v>
      </c>
      <c r="Z26" s="371">
        <v>-6</v>
      </c>
      <c r="AA26" s="371">
        <f t="shared" si="9"/>
        <v>74</v>
      </c>
    </row>
    <row r="27" spans="2:27" ht="12.75">
      <c r="B27" s="588" t="s">
        <v>227</v>
      </c>
      <c r="C27" s="589"/>
      <c r="D27" s="9" t="s">
        <v>137</v>
      </c>
      <c r="E27" s="9" t="s">
        <v>49</v>
      </c>
      <c r="F27" s="9" t="s">
        <v>20</v>
      </c>
      <c r="G27" s="48" t="s">
        <v>63</v>
      </c>
      <c r="H27" s="6"/>
      <c r="I27" s="6"/>
      <c r="J27" s="10">
        <v>4</v>
      </c>
      <c r="K27" s="10">
        <f t="shared" si="5"/>
        <v>52</v>
      </c>
      <c r="L27" s="580" t="s">
        <v>42</v>
      </c>
      <c r="M27" s="610"/>
      <c r="O27" s="226">
        <v>0</v>
      </c>
      <c r="P27" s="327">
        <f t="shared" si="6"/>
        <v>0</v>
      </c>
      <c r="Q27" s="96"/>
      <c r="R27" s="322">
        <v>10</v>
      </c>
      <c r="S27" s="322"/>
      <c r="T27" s="322"/>
      <c r="U27" s="322">
        <v>3</v>
      </c>
      <c r="V27" s="322"/>
      <c r="W27" s="322"/>
      <c r="X27" s="322">
        <f t="shared" si="7"/>
        <v>13</v>
      </c>
      <c r="Y27" s="371">
        <f t="shared" si="8"/>
        <v>52</v>
      </c>
      <c r="Z27" s="371">
        <v>0</v>
      </c>
      <c r="AA27" s="371">
        <f t="shared" si="9"/>
        <v>52</v>
      </c>
    </row>
    <row r="28" spans="2:27" ht="12.75">
      <c r="B28" s="592"/>
      <c r="C28" s="593"/>
      <c r="D28" s="1" t="s">
        <v>194</v>
      </c>
      <c r="E28" s="9" t="s">
        <v>49</v>
      </c>
      <c r="F28" s="9" t="s">
        <v>20</v>
      </c>
      <c r="G28" s="48" t="s">
        <v>63</v>
      </c>
      <c r="H28" s="6"/>
      <c r="I28" s="6"/>
      <c r="J28" s="10">
        <v>4</v>
      </c>
      <c r="K28" s="10">
        <f t="shared" si="5"/>
        <v>52</v>
      </c>
      <c r="L28" s="619"/>
      <c r="M28" s="620"/>
      <c r="O28" s="226">
        <v>0</v>
      </c>
      <c r="P28" s="327">
        <f t="shared" si="6"/>
        <v>0</v>
      </c>
      <c r="R28" s="322">
        <v>10</v>
      </c>
      <c r="S28" s="322"/>
      <c r="T28" s="322"/>
      <c r="U28" s="322">
        <v>3</v>
      </c>
      <c r="V28" s="322"/>
      <c r="W28" s="322"/>
      <c r="X28" s="322">
        <f t="shared" si="7"/>
        <v>13</v>
      </c>
      <c r="Y28" s="371">
        <f t="shared" si="8"/>
        <v>52</v>
      </c>
      <c r="Z28" s="371">
        <v>0</v>
      </c>
      <c r="AA28" s="371">
        <f t="shared" si="9"/>
        <v>52</v>
      </c>
    </row>
    <row r="29" spans="2:27" ht="12.75">
      <c r="B29" s="599" t="s">
        <v>200</v>
      </c>
      <c r="C29" s="600"/>
      <c r="D29" s="498" t="s">
        <v>43</v>
      </c>
      <c r="E29" s="498" t="s">
        <v>16</v>
      </c>
      <c r="F29" s="498" t="s">
        <v>20</v>
      </c>
      <c r="G29" s="511"/>
      <c r="H29" s="5"/>
      <c r="I29" s="235"/>
      <c r="J29" s="10">
        <v>4</v>
      </c>
      <c r="K29" s="10">
        <f t="shared" si="5"/>
        <v>28</v>
      </c>
      <c r="L29" s="580" t="s">
        <v>42</v>
      </c>
      <c r="M29" s="610"/>
      <c r="O29" s="226">
        <v>0</v>
      </c>
      <c r="P29" s="327">
        <f t="shared" si="6"/>
        <v>0</v>
      </c>
      <c r="R29" s="322">
        <v>5</v>
      </c>
      <c r="S29" s="322">
        <v>2</v>
      </c>
      <c r="T29" s="322"/>
      <c r="U29" s="322"/>
      <c r="V29" s="322"/>
      <c r="W29" s="322"/>
      <c r="X29" s="322">
        <f t="shared" si="7"/>
        <v>7</v>
      </c>
      <c r="Y29" s="371">
        <f t="shared" si="8"/>
        <v>28</v>
      </c>
      <c r="Z29" s="371">
        <v>0</v>
      </c>
      <c r="AA29" s="371">
        <f t="shared" si="9"/>
        <v>28</v>
      </c>
    </row>
    <row r="30" spans="2:27" ht="25.5">
      <c r="B30" s="613"/>
      <c r="C30" s="667"/>
      <c r="D30" s="503"/>
      <c r="E30" s="503"/>
      <c r="F30" s="503"/>
      <c r="G30" s="512"/>
      <c r="H30" s="176" t="s">
        <v>829</v>
      </c>
      <c r="I30" s="298"/>
      <c r="J30" s="10">
        <v>4</v>
      </c>
      <c r="K30" s="10">
        <f t="shared" si="5"/>
        <v>40</v>
      </c>
      <c r="L30" s="611"/>
      <c r="M30" s="612"/>
      <c r="O30" s="406">
        <v>0</v>
      </c>
      <c r="P30" s="327">
        <f t="shared" si="6"/>
        <v>0</v>
      </c>
      <c r="R30" s="322">
        <v>5</v>
      </c>
      <c r="S30" s="322">
        <v>2</v>
      </c>
      <c r="T30" s="322"/>
      <c r="U30" s="322"/>
      <c r="V30" s="322">
        <v>3</v>
      </c>
      <c r="W30" s="322"/>
      <c r="X30" s="322">
        <f t="shared" si="7"/>
        <v>10</v>
      </c>
      <c r="Y30" s="371">
        <f t="shared" si="8"/>
        <v>40</v>
      </c>
      <c r="Z30" s="371">
        <v>0</v>
      </c>
      <c r="AA30" s="371">
        <f t="shared" si="9"/>
        <v>40</v>
      </c>
    </row>
    <row r="31" spans="2:27" ht="12.75">
      <c r="B31" s="599" t="s">
        <v>440</v>
      </c>
      <c r="C31" s="600"/>
      <c r="D31" s="74" t="s">
        <v>23</v>
      </c>
      <c r="E31" s="71" t="s">
        <v>49</v>
      </c>
      <c r="F31" s="71" t="s">
        <v>20</v>
      </c>
      <c r="G31" s="5"/>
      <c r="H31" s="5"/>
      <c r="I31" s="5"/>
      <c r="J31" s="10">
        <v>4</v>
      </c>
      <c r="K31" s="10">
        <f t="shared" si="5"/>
        <v>40</v>
      </c>
      <c r="L31" s="580" t="s">
        <v>42</v>
      </c>
      <c r="M31" s="610"/>
      <c r="O31" s="226">
        <v>0</v>
      </c>
      <c r="P31" s="327">
        <f t="shared" si="6"/>
        <v>0</v>
      </c>
      <c r="R31" s="322">
        <v>10</v>
      </c>
      <c r="S31" s="322"/>
      <c r="T31" s="322"/>
      <c r="U31" s="322"/>
      <c r="V31" s="322"/>
      <c r="W31" s="322"/>
      <c r="X31" s="322">
        <f t="shared" si="7"/>
        <v>10</v>
      </c>
      <c r="Y31" s="371">
        <f t="shared" si="8"/>
        <v>40</v>
      </c>
      <c r="Z31" s="371">
        <v>0</v>
      </c>
      <c r="AA31" s="371">
        <f t="shared" si="9"/>
        <v>40</v>
      </c>
    </row>
    <row r="32" spans="2:27" ht="25.5">
      <c r="B32" s="613"/>
      <c r="C32" s="667"/>
      <c r="D32" s="74" t="s">
        <v>24</v>
      </c>
      <c r="E32" s="71" t="s">
        <v>49</v>
      </c>
      <c r="F32" s="71" t="s">
        <v>21</v>
      </c>
      <c r="G32" s="5"/>
      <c r="H32" s="176" t="s">
        <v>880</v>
      </c>
      <c r="I32" s="5"/>
      <c r="J32" s="10">
        <v>6</v>
      </c>
      <c r="K32" s="10">
        <f t="shared" si="5"/>
        <v>78</v>
      </c>
      <c r="L32" s="619"/>
      <c r="M32" s="620"/>
      <c r="O32" s="406">
        <v>0</v>
      </c>
      <c r="P32" s="327">
        <f t="shared" si="6"/>
        <v>0</v>
      </c>
      <c r="R32" s="322">
        <v>5</v>
      </c>
      <c r="S32" s="322"/>
      <c r="T32" s="322">
        <v>5</v>
      </c>
      <c r="U32" s="322"/>
      <c r="V32" s="322">
        <v>3</v>
      </c>
      <c r="W32" s="322"/>
      <c r="X32" s="322">
        <f t="shared" si="7"/>
        <v>13</v>
      </c>
      <c r="Y32" s="371">
        <f t="shared" si="8"/>
        <v>78</v>
      </c>
      <c r="Z32" s="371">
        <v>0</v>
      </c>
      <c r="AA32" s="371">
        <f t="shared" si="9"/>
        <v>78</v>
      </c>
    </row>
    <row r="33" spans="2:27" ht="12.75">
      <c r="B33" s="597" t="s">
        <v>136</v>
      </c>
      <c r="C33" s="598"/>
      <c r="D33" s="74" t="s">
        <v>44</v>
      </c>
      <c r="E33" s="74" t="s">
        <v>49</v>
      </c>
      <c r="F33" s="75" t="s">
        <v>20</v>
      </c>
      <c r="G33" s="74" t="s">
        <v>65</v>
      </c>
      <c r="H33" s="57"/>
      <c r="I33" s="57"/>
      <c r="J33" s="42">
        <v>4</v>
      </c>
      <c r="K33" s="10">
        <f t="shared" si="5"/>
        <v>32</v>
      </c>
      <c r="L33" s="425" t="s">
        <v>42</v>
      </c>
      <c r="M33" s="603"/>
      <c r="O33" s="226">
        <v>0</v>
      </c>
      <c r="P33" s="327">
        <f t="shared" si="6"/>
        <v>0</v>
      </c>
      <c r="R33" s="322">
        <v>5</v>
      </c>
      <c r="S33" s="322"/>
      <c r="T33" s="322"/>
      <c r="U33" s="322">
        <v>3</v>
      </c>
      <c r="V33" s="322"/>
      <c r="W33" s="322"/>
      <c r="X33" s="322">
        <f t="shared" si="7"/>
        <v>8</v>
      </c>
      <c r="Y33" s="371">
        <f t="shared" si="8"/>
        <v>32</v>
      </c>
      <c r="Z33" s="371">
        <v>0</v>
      </c>
      <c r="AA33" s="371">
        <f t="shared" si="9"/>
        <v>32</v>
      </c>
    </row>
    <row r="34" spans="2:27" ht="25.5">
      <c r="B34" s="597" t="s">
        <v>171</v>
      </c>
      <c r="C34" s="598"/>
      <c r="D34" s="74" t="s">
        <v>24</v>
      </c>
      <c r="E34" s="74" t="s">
        <v>16</v>
      </c>
      <c r="F34" s="71" t="s">
        <v>20</v>
      </c>
      <c r="G34" s="5"/>
      <c r="H34" s="176" t="s">
        <v>880</v>
      </c>
      <c r="I34" s="179"/>
      <c r="J34" s="42">
        <v>6</v>
      </c>
      <c r="K34" s="10">
        <f t="shared" si="5"/>
        <v>60</v>
      </c>
      <c r="L34" s="425" t="s">
        <v>42</v>
      </c>
      <c r="M34" s="603"/>
      <c r="O34" s="406">
        <v>0</v>
      </c>
      <c r="P34" s="327">
        <f t="shared" si="6"/>
        <v>0</v>
      </c>
      <c r="R34" s="322">
        <v>5</v>
      </c>
      <c r="S34" s="322">
        <v>2</v>
      </c>
      <c r="T34" s="322"/>
      <c r="U34" s="322"/>
      <c r="V34" s="322">
        <v>3</v>
      </c>
      <c r="W34" s="322"/>
      <c r="X34" s="322">
        <f t="shared" si="7"/>
        <v>10</v>
      </c>
      <c r="Y34" s="371">
        <f t="shared" si="8"/>
        <v>60</v>
      </c>
      <c r="Z34" s="371">
        <v>0</v>
      </c>
      <c r="AA34" s="371">
        <f t="shared" si="9"/>
        <v>60</v>
      </c>
    </row>
    <row r="35" spans="2:27" ht="12.75">
      <c r="B35" s="597" t="s">
        <v>409</v>
      </c>
      <c r="C35" s="598"/>
      <c r="D35" s="74" t="s">
        <v>43</v>
      </c>
      <c r="E35" s="74" t="s">
        <v>49</v>
      </c>
      <c r="F35" s="71" t="s">
        <v>20</v>
      </c>
      <c r="G35" s="5"/>
      <c r="H35" s="5"/>
      <c r="I35" s="179"/>
      <c r="J35" s="42">
        <v>4</v>
      </c>
      <c r="K35" s="10">
        <f t="shared" si="5"/>
        <v>20</v>
      </c>
      <c r="L35" s="425" t="s">
        <v>42</v>
      </c>
      <c r="M35" s="603"/>
      <c r="O35" s="226">
        <v>0</v>
      </c>
      <c r="P35" s="327">
        <f t="shared" si="6"/>
        <v>0</v>
      </c>
      <c r="R35" s="322">
        <v>5</v>
      </c>
      <c r="S35" s="322"/>
      <c r="T35" s="322"/>
      <c r="U35" s="322"/>
      <c r="V35" s="322"/>
      <c r="W35" s="322"/>
      <c r="X35" s="322">
        <f t="shared" si="7"/>
        <v>5</v>
      </c>
      <c r="Y35" s="371">
        <f t="shared" si="8"/>
        <v>20</v>
      </c>
      <c r="Z35" s="371">
        <v>0</v>
      </c>
      <c r="AA35" s="371">
        <f t="shared" si="9"/>
        <v>20</v>
      </c>
    </row>
    <row r="36" spans="2:27" ht="12.75">
      <c r="B36" s="623" t="s">
        <v>441</v>
      </c>
      <c r="C36" s="624"/>
      <c r="D36" s="48" t="s">
        <v>125</v>
      </c>
      <c r="E36" s="1"/>
      <c r="F36" s="9"/>
      <c r="G36" s="5"/>
      <c r="H36" s="5"/>
      <c r="I36" s="5"/>
      <c r="J36" s="10">
        <v>1</v>
      </c>
      <c r="K36" s="10">
        <f t="shared" si="5"/>
        <v>5</v>
      </c>
      <c r="L36" s="423" t="s">
        <v>442</v>
      </c>
      <c r="M36" s="424"/>
      <c r="O36" s="226">
        <v>0</v>
      </c>
      <c r="P36" s="327">
        <f t="shared" si="6"/>
        <v>0</v>
      </c>
      <c r="R36" s="322">
        <v>5</v>
      </c>
      <c r="S36" s="322"/>
      <c r="T36" s="322"/>
      <c r="U36" s="322"/>
      <c r="V36" s="322"/>
      <c r="W36" s="322"/>
      <c r="X36" s="322">
        <f t="shared" si="7"/>
        <v>5</v>
      </c>
      <c r="Y36" s="371">
        <f t="shared" si="8"/>
        <v>5</v>
      </c>
      <c r="Z36" s="371">
        <v>0</v>
      </c>
      <c r="AA36" s="371">
        <f t="shared" si="9"/>
        <v>5</v>
      </c>
    </row>
    <row r="37" spans="2:27" ht="12.75">
      <c r="B37" s="453" t="s">
        <v>56</v>
      </c>
      <c r="C37" s="454"/>
      <c r="D37" s="9" t="s">
        <v>125</v>
      </c>
      <c r="E37" s="7"/>
      <c r="F37" s="7"/>
      <c r="G37" s="7"/>
      <c r="H37" s="7"/>
      <c r="I37" s="7"/>
      <c r="J37" s="10">
        <v>1</v>
      </c>
      <c r="K37" s="10">
        <f t="shared" si="5"/>
        <v>5</v>
      </c>
      <c r="L37" s="636" t="s">
        <v>245</v>
      </c>
      <c r="M37" s="637"/>
      <c r="O37" s="226">
        <v>0</v>
      </c>
      <c r="P37" s="327">
        <f t="shared" si="6"/>
        <v>0</v>
      </c>
      <c r="R37" s="322">
        <v>5</v>
      </c>
      <c r="S37" s="322"/>
      <c r="T37" s="322"/>
      <c r="U37" s="322"/>
      <c r="V37" s="322"/>
      <c r="W37" s="322"/>
      <c r="X37" s="322">
        <f t="shared" si="7"/>
        <v>5</v>
      </c>
      <c r="Y37" s="371">
        <f t="shared" si="8"/>
        <v>5</v>
      </c>
      <c r="Z37" s="371">
        <v>0</v>
      </c>
      <c r="AA37" s="371">
        <f t="shared" si="9"/>
        <v>5</v>
      </c>
    </row>
    <row r="38" spans="2:16" ht="12.75">
      <c r="B38" s="15" t="s">
        <v>72</v>
      </c>
      <c r="C38" s="95"/>
      <c r="D38" s="19"/>
      <c r="E38" s="19"/>
      <c r="F38" s="19"/>
      <c r="G38" s="19"/>
      <c r="H38" s="19"/>
      <c r="I38" s="19"/>
      <c r="J38" s="19"/>
      <c r="K38" s="17"/>
      <c r="L38" s="19"/>
      <c r="M38" s="20"/>
      <c r="O38" s="229"/>
      <c r="P38" s="356"/>
    </row>
    <row r="39" spans="2:16" ht="12.75">
      <c r="B39" s="88" t="s">
        <v>145</v>
      </c>
      <c r="C39" s="141"/>
      <c r="D39" s="28"/>
      <c r="E39" s="28"/>
      <c r="F39" s="28"/>
      <c r="G39" s="28"/>
      <c r="H39" s="28"/>
      <c r="I39" s="28"/>
      <c r="J39" s="28"/>
      <c r="K39" s="349"/>
      <c r="L39" s="28"/>
      <c r="M39" s="29"/>
      <c r="O39" s="230">
        <f>SUM(O5:O38)</f>
        <v>1</v>
      </c>
      <c r="P39" s="230">
        <f>SUM(P5:P38)</f>
        <v>0</v>
      </c>
    </row>
    <row r="41" ht="12.75">
      <c r="B41" t="s">
        <v>318</v>
      </c>
    </row>
    <row r="42" spans="2:5" ht="12.75">
      <c r="B42" s="175" t="s">
        <v>817</v>
      </c>
      <c r="C42" s="175"/>
      <c r="D42" s="175"/>
      <c r="E42" s="175"/>
    </row>
    <row r="43" ht="12.75">
      <c r="O43" s="31"/>
    </row>
    <row r="44" spans="2:27" ht="15.75">
      <c r="B44" s="506" t="s">
        <v>1078</v>
      </c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8"/>
      <c r="N44" s="381"/>
      <c r="O44" s="232"/>
      <c r="P44" s="383"/>
      <c r="Q44" s="382"/>
      <c r="R44" s="713" t="s">
        <v>1101</v>
      </c>
      <c r="S44" s="714"/>
      <c r="T44" s="714"/>
      <c r="U44" s="714"/>
      <c r="V44" s="714"/>
      <c r="W44" s="714"/>
      <c r="X44" s="715"/>
      <c r="Y44" s="663" t="s">
        <v>1122</v>
      </c>
      <c r="Z44" s="664"/>
      <c r="AA44" s="665"/>
    </row>
    <row r="45" spans="2:27" ht="12.75">
      <c r="B45" s="428" t="s">
        <v>35</v>
      </c>
      <c r="C45" s="429"/>
      <c r="D45" s="434" t="s">
        <v>36</v>
      </c>
      <c r="E45" s="434" t="s">
        <v>37</v>
      </c>
      <c r="F45" s="434" t="s">
        <v>38</v>
      </c>
      <c r="G45" s="434" t="s">
        <v>39</v>
      </c>
      <c r="H45" s="499" t="s">
        <v>1104</v>
      </c>
      <c r="I45" s="499"/>
      <c r="J45" s="426" t="s">
        <v>40</v>
      </c>
      <c r="K45" s="472" t="s">
        <v>45</v>
      </c>
      <c r="L45" s="441" t="s">
        <v>41</v>
      </c>
      <c r="M45" s="442"/>
      <c r="N45" s="381"/>
      <c r="O45" s="743" t="s">
        <v>1144</v>
      </c>
      <c r="P45" s="745" t="s">
        <v>840</v>
      </c>
      <c r="Q45" s="381"/>
      <c r="R45" s="460" t="s">
        <v>119</v>
      </c>
      <c r="S45" s="460" t="s">
        <v>37</v>
      </c>
      <c r="T45" s="460" t="s">
        <v>38</v>
      </c>
      <c r="U45" s="626" t="s">
        <v>120</v>
      </c>
      <c r="V45" s="460" t="s">
        <v>1102</v>
      </c>
      <c r="W45" s="460" t="s">
        <v>1103</v>
      </c>
      <c r="X45" s="460" t="s">
        <v>121</v>
      </c>
      <c r="Y45" s="419" t="s">
        <v>1123</v>
      </c>
      <c r="Z45" s="419" t="s">
        <v>1124</v>
      </c>
      <c r="AA45" s="419" t="s">
        <v>1125</v>
      </c>
    </row>
    <row r="46" spans="2:27" ht="12.75">
      <c r="B46" s="430"/>
      <c r="C46" s="431"/>
      <c r="D46" s="435"/>
      <c r="E46" s="435"/>
      <c r="F46" s="435"/>
      <c r="G46" s="435"/>
      <c r="H46" s="280" t="s">
        <v>1102</v>
      </c>
      <c r="I46" s="279" t="s">
        <v>1103</v>
      </c>
      <c r="J46" s="427"/>
      <c r="K46" s="473"/>
      <c r="L46" s="443"/>
      <c r="M46" s="444"/>
      <c r="N46" s="381"/>
      <c r="O46" s="744"/>
      <c r="P46" s="746"/>
      <c r="Q46" s="381"/>
      <c r="R46" s="461"/>
      <c r="S46" s="461"/>
      <c r="T46" s="461"/>
      <c r="U46" s="627"/>
      <c r="V46" s="461"/>
      <c r="W46" s="461"/>
      <c r="X46" s="461"/>
      <c r="Y46" s="420"/>
      <c r="Z46" s="420"/>
      <c r="AA46" s="420"/>
    </row>
    <row r="47" spans="2:27" ht="12.75">
      <c r="B47" s="597" t="s">
        <v>127</v>
      </c>
      <c r="C47" s="598"/>
      <c r="D47" s="54" t="s">
        <v>128</v>
      </c>
      <c r="E47" s="54"/>
      <c r="F47" s="54"/>
      <c r="G47" s="54"/>
      <c r="H47" s="54"/>
      <c r="I47" s="54"/>
      <c r="J47" s="384">
        <v>1</v>
      </c>
      <c r="K47" s="384">
        <f>AA47</f>
        <v>20</v>
      </c>
      <c r="L47" s="425">
        <v>1</v>
      </c>
      <c r="M47" s="603"/>
      <c r="N47" s="381"/>
      <c r="O47" s="385">
        <v>0</v>
      </c>
      <c r="P47" s="386">
        <f>O47*K47</f>
        <v>0</v>
      </c>
      <c r="Q47" s="381"/>
      <c r="R47" s="387">
        <v>20</v>
      </c>
      <c r="S47" s="388"/>
      <c r="T47" s="388"/>
      <c r="U47" s="388"/>
      <c r="V47" s="388"/>
      <c r="W47" s="389"/>
      <c r="X47" s="390">
        <f>SUM(R47:W47)</f>
        <v>20</v>
      </c>
      <c r="Y47" s="371">
        <f>X47*J47</f>
        <v>20</v>
      </c>
      <c r="Z47" s="371">
        <v>0</v>
      </c>
      <c r="AA47" s="371">
        <f>Y47+Z47</f>
        <v>20</v>
      </c>
    </row>
    <row r="48" spans="2:27" ht="12.75">
      <c r="B48" s="391" t="s">
        <v>129</v>
      </c>
      <c r="C48" s="392"/>
      <c r="D48" s="393"/>
      <c r="E48" s="393"/>
      <c r="F48" s="393"/>
      <c r="G48" s="393"/>
      <c r="H48" s="393"/>
      <c r="I48" s="393"/>
      <c r="J48" s="394"/>
      <c r="K48" s="395"/>
      <c r="L48" s="395"/>
      <c r="M48" s="396"/>
      <c r="N48" s="381"/>
      <c r="O48" s="397"/>
      <c r="P48" s="398"/>
      <c r="Q48" s="381"/>
      <c r="R48" s="399"/>
      <c r="S48" s="400"/>
      <c r="T48" s="400"/>
      <c r="U48" s="400"/>
      <c r="V48" s="400"/>
      <c r="W48" s="401"/>
      <c r="X48" s="401"/>
      <c r="Y48" s="378"/>
      <c r="Z48" s="373"/>
      <c r="AA48" s="374"/>
    </row>
    <row r="49" spans="2:27" ht="12.75">
      <c r="B49" s="526" t="s">
        <v>27</v>
      </c>
      <c r="C49" s="583"/>
      <c r="D49" s="402" t="s">
        <v>224</v>
      </c>
      <c r="E49" s="402" t="s">
        <v>225</v>
      </c>
      <c r="F49" s="385" t="s">
        <v>21</v>
      </c>
      <c r="G49" s="402"/>
      <c r="H49" s="402" t="s">
        <v>172</v>
      </c>
      <c r="I49" s="402"/>
      <c r="J49" s="403">
        <v>4</v>
      </c>
      <c r="K49" s="384">
        <f>AA49</f>
        <v>112</v>
      </c>
      <c r="L49" s="425" t="s">
        <v>221</v>
      </c>
      <c r="M49" s="603"/>
      <c r="N49" s="381"/>
      <c r="O49" s="385">
        <v>0</v>
      </c>
      <c r="P49" s="386">
        <f>O49*K49</f>
        <v>0</v>
      </c>
      <c r="Q49" s="381"/>
      <c r="R49" s="389">
        <v>10</v>
      </c>
      <c r="S49" s="389">
        <v>10</v>
      </c>
      <c r="T49" s="389">
        <v>5</v>
      </c>
      <c r="U49" s="389"/>
      <c r="V49" s="389">
        <v>3</v>
      </c>
      <c r="W49" s="389"/>
      <c r="X49" s="390">
        <f>SUM(R49:W49)</f>
        <v>28</v>
      </c>
      <c r="Y49" s="371">
        <f>X49*J49</f>
        <v>112</v>
      </c>
      <c r="Z49" s="371">
        <v>0</v>
      </c>
      <c r="AA49" s="371">
        <f>Y49+Z49</f>
        <v>112</v>
      </c>
    </row>
    <row r="50" spans="2:27" ht="12.75">
      <c r="B50" s="526" t="s">
        <v>640</v>
      </c>
      <c r="C50" s="583"/>
      <c r="D50" s="71" t="s">
        <v>194</v>
      </c>
      <c r="E50" s="71" t="s">
        <v>49</v>
      </c>
      <c r="F50" s="71" t="s">
        <v>20</v>
      </c>
      <c r="G50" s="71" t="s">
        <v>63</v>
      </c>
      <c r="H50" s="397"/>
      <c r="I50" s="404"/>
      <c r="J50" s="403">
        <v>4</v>
      </c>
      <c r="K50" s="384">
        <f>AA50</f>
        <v>52</v>
      </c>
      <c r="L50" s="425" t="s">
        <v>334</v>
      </c>
      <c r="M50" s="603"/>
      <c r="N50" s="381"/>
      <c r="O50" s="385">
        <v>0</v>
      </c>
      <c r="P50" s="386">
        <f>O50*K50</f>
        <v>0</v>
      </c>
      <c r="Q50" s="381"/>
      <c r="R50" s="389">
        <v>10</v>
      </c>
      <c r="S50" s="389"/>
      <c r="T50" s="389"/>
      <c r="U50" s="389">
        <v>3</v>
      </c>
      <c r="V50" s="389"/>
      <c r="W50" s="389"/>
      <c r="X50" s="390">
        <f>SUM(R50:W50)</f>
        <v>13</v>
      </c>
      <c r="Y50" s="371">
        <f>X50*J50</f>
        <v>52</v>
      </c>
      <c r="Z50" s="371">
        <v>0</v>
      </c>
      <c r="AA50" s="371">
        <f>Y50+Z50</f>
        <v>52</v>
      </c>
    </row>
    <row r="51" spans="2:27" ht="12.75">
      <c r="B51" s="599" t="s">
        <v>115</v>
      </c>
      <c r="C51" s="600"/>
      <c r="D51" s="74" t="s">
        <v>43</v>
      </c>
      <c r="E51" s="74" t="s">
        <v>49</v>
      </c>
      <c r="F51" s="75" t="s">
        <v>20</v>
      </c>
      <c r="G51" s="74"/>
      <c r="H51" s="404"/>
      <c r="I51" s="404"/>
      <c r="J51" s="403">
        <v>4</v>
      </c>
      <c r="K51" s="384">
        <f>AA51</f>
        <v>20</v>
      </c>
      <c r="L51" s="425" t="s">
        <v>641</v>
      </c>
      <c r="M51" s="603"/>
      <c r="N51" s="405"/>
      <c r="O51" s="385">
        <v>0</v>
      </c>
      <c r="P51" s="386">
        <f>O51*K51</f>
        <v>0</v>
      </c>
      <c r="Q51" s="381"/>
      <c r="R51" s="389">
        <v>5</v>
      </c>
      <c r="S51" s="389"/>
      <c r="T51" s="389"/>
      <c r="U51" s="389"/>
      <c r="V51" s="389"/>
      <c r="W51" s="389"/>
      <c r="X51" s="390">
        <f>SUM(R51:W51)</f>
        <v>5</v>
      </c>
      <c r="Y51" s="371">
        <f>X51*J51</f>
        <v>20</v>
      </c>
      <c r="Z51" s="371">
        <v>0</v>
      </c>
      <c r="AA51" s="371">
        <f>Y51+Z51</f>
        <v>20</v>
      </c>
    </row>
    <row r="52" spans="2:27" ht="12.75">
      <c r="B52" s="599" t="s">
        <v>135</v>
      </c>
      <c r="C52" s="600"/>
      <c r="D52" s="71" t="s">
        <v>825</v>
      </c>
      <c r="E52" s="71" t="s">
        <v>49</v>
      </c>
      <c r="F52" s="71" t="s">
        <v>20</v>
      </c>
      <c r="G52" s="71" t="s">
        <v>63</v>
      </c>
      <c r="H52" s="397"/>
      <c r="I52" s="397"/>
      <c r="J52" s="403">
        <v>4</v>
      </c>
      <c r="K52" s="384">
        <f>AA52</f>
        <v>32</v>
      </c>
      <c r="L52" s="580" t="s">
        <v>482</v>
      </c>
      <c r="M52" s="610"/>
      <c r="N52" s="405"/>
      <c r="O52" s="385">
        <v>0</v>
      </c>
      <c r="P52" s="386">
        <f>O52*K52</f>
        <v>0</v>
      </c>
      <c r="Q52" s="381"/>
      <c r="R52" s="389">
        <v>5</v>
      </c>
      <c r="S52" s="389"/>
      <c r="T52" s="389"/>
      <c r="U52" s="389">
        <v>3</v>
      </c>
      <c r="V52" s="389"/>
      <c r="W52" s="389"/>
      <c r="X52" s="390">
        <f>SUM(R52:W52)</f>
        <v>8</v>
      </c>
      <c r="Y52" s="371">
        <f>X52*J52</f>
        <v>32</v>
      </c>
      <c r="Z52" s="371">
        <v>0</v>
      </c>
      <c r="AA52" s="371">
        <f>Y52+Z52</f>
        <v>32</v>
      </c>
    </row>
    <row r="53" spans="2:27" ht="12.75">
      <c r="B53" s="613"/>
      <c r="C53" s="667"/>
      <c r="D53" s="75" t="s">
        <v>44</v>
      </c>
      <c r="E53" s="71" t="s">
        <v>49</v>
      </c>
      <c r="F53" s="71" t="s">
        <v>20</v>
      </c>
      <c r="G53" s="71" t="s">
        <v>63</v>
      </c>
      <c r="H53" s="397"/>
      <c r="I53" s="397"/>
      <c r="J53" s="384">
        <v>4</v>
      </c>
      <c r="K53" s="384">
        <f>AA53</f>
        <v>32</v>
      </c>
      <c r="L53" s="619"/>
      <c r="M53" s="620"/>
      <c r="N53" s="405"/>
      <c r="O53" s="385">
        <v>0</v>
      </c>
      <c r="P53" s="386">
        <f>O53*K53</f>
        <v>0</v>
      </c>
      <c r="Q53" s="381"/>
      <c r="R53" s="389">
        <v>5</v>
      </c>
      <c r="S53" s="389"/>
      <c r="T53" s="389"/>
      <c r="U53" s="389">
        <v>3</v>
      </c>
      <c r="V53" s="389"/>
      <c r="W53" s="389"/>
      <c r="X53" s="390">
        <f>SUM(R53:W53)</f>
        <v>8</v>
      </c>
      <c r="Y53" s="371">
        <f>X53*J53</f>
        <v>32</v>
      </c>
      <c r="Z53" s="371">
        <v>0</v>
      </c>
      <c r="AA53" s="371">
        <f>Y53+Z53</f>
        <v>32</v>
      </c>
    </row>
  </sheetData>
  <sheetProtection/>
  <mergeCells count="110">
    <mergeCell ref="B51:C51"/>
    <mergeCell ref="L51:M51"/>
    <mergeCell ref="B52:C53"/>
    <mergeCell ref="L52:M53"/>
    <mergeCell ref="B44:M44"/>
    <mergeCell ref="AA45:AA46"/>
    <mergeCell ref="B47:C47"/>
    <mergeCell ref="L47:M47"/>
    <mergeCell ref="B49:C49"/>
    <mergeCell ref="L49:M49"/>
    <mergeCell ref="B50:C50"/>
    <mergeCell ref="L50:M50"/>
    <mergeCell ref="U45:U46"/>
    <mergeCell ref="V45:V46"/>
    <mergeCell ref="W45:W46"/>
    <mergeCell ref="X45:X46"/>
    <mergeCell ref="Y45:Y46"/>
    <mergeCell ref="Z45:Z46"/>
    <mergeCell ref="L45:M46"/>
    <mergeCell ref="O45:O46"/>
    <mergeCell ref="P45:P46"/>
    <mergeCell ref="R45:R46"/>
    <mergeCell ref="S45:S46"/>
    <mergeCell ref="T45:T46"/>
    <mergeCell ref="R44:X44"/>
    <mergeCell ref="Y44:AA44"/>
    <mergeCell ref="B45:C46"/>
    <mergeCell ref="D45:D46"/>
    <mergeCell ref="E45:E46"/>
    <mergeCell ref="F45:F46"/>
    <mergeCell ref="G45:G46"/>
    <mergeCell ref="H45:I45"/>
    <mergeCell ref="J45:J46"/>
    <mergeCell ref="K45:K46"/>
    <mergeCell ref="W3:W4"/>
    <mergeCell ref="B6:C6"/>
    <mergeCell ref="L6:M6"/>
    <mergeCell ref="D3:D4"/>
    <mergeCell ref="E3:E4"/>
    <mergeCell ref="F3:F4"/>
    <mergeCell ref="G3:G4"/>
    <mergeCell ref="H3:I3"/>
    <mergeCell ref="V3:V4"/>
    <mergeCell ref="O3:O4"/>
    <mergeCell ref="P3:P4"/>
    <mergeCell ref="B31:C32"/>
    <mergeCell ref="L29:M30"/>
    <mergeCell ref="L31:M32"/>
    <mergeCell ref="B14:C17"/>
    <mergeCell ref="D20:D21"/>
    <mergeCell ref="C20:C21"/>
    <mergeCell ref="L20:M21"/>
    <mergeCell ref="L24:M26"/>
    <mergeCell ref="L14:L15"/>
    <mergeCell ref="L36:M36"/>
    <mergeCell ref="L37:M37"/>
    <mergeCell ref="L33:M33"/>
    <mergeCell ref="L34:M34"/>
    <mergeCell ref="L35:M35"/>
    <mergeCell ref="L19:M19"/>
    <mergeCell ref="L16:L17"/>
    <mergeCell ref="M14:M17"/>
    <mergeCell ref="L22:M22"/>
    <mergeCell ref="L23:M23"/>
    <mergeCell ref="B2:M2"/>
    <mergeCell ref="R2:X2"/>
    <mergeCell ref="J3:J4"/>
    <mergeCell ref="K3:K4"/>
    <mergeCell ref="R3:R4"/>
    <mergeCell ref="S3:S4"/>
    <mergeCell ref="B3:C4"/>
    <mergeCell ref="U3:U4"/>
    <mergeCell ref="T3:T4"/>
    <mergeCell ref="O2:P2"/>
    <mergeCell ref="L5:M5"/>
    <mergeCell ref="E20:E21"/>
    <mergeCell ref="B5:C5"/>
    <mergeCell ref="B9:C9"/>
    <mergeCell ref="B10:C11"/>
    <mergeCell ref="B19:C19"/>
    <mergeCell ref="B22:B23"/>
    <mergeCell ref="D22:D23"/>
    <mergeCell ref="X3:X4"/>
    <mergeCell ref="L8:M8"/>
    <mergeCell ref="L9:M9"/>
    <mergeCell ref="L10:M11"/>
    <mergeCell ref="L12:M13"/>
    <mergeCell ref="B12:C13"/>
    <mergeCell ref="B20:B21"/>
    <mergeCell ref="B8:C8"/>
    <mergeCell ref="B37:C37"/>
    <mergeCell ref="B24:C26"/>
    <mergeCell ref="B27:C28"/>
    <mergeCell ref="D24:D26"/>
    <mergeCell ref="B36:C36"/>
    <mergeCell ref="B29:C30"/>
    <mergeCell ref="D29:D30"/>
    <mergeCell ref="B33:C33"/>
    <mergeCell ref="B35:C35"/>
    <mergeCell ref="B34:C34"/>
    <mergeCell ref="E29:E30"/>
    <mergeCell ref="F29:F30"/>
    <mergeCell ref="G29:G30"/>
    <mergeCell ref="L27:M28"/>
    <mergeCell ref="Y2:AA2"/>
    <mergeCell ref="Y3:Y4"/>
    <mergeCell ref="Z3:Z4"/>
    <mergeCell ref="AA3:AA4"/>
    <mergeCell ref="E22:E23"/>
    <mergeCell ref="L3:M4"/>
  </mergeCells>
  <printOptions/>
  <pageMargins left="0.75" right="0.75" top="1" bottom="1" header="0.5" footer="0.5"/>
  <pageSetup fitToHeight="1" fitToWidth="1" horizontalDpi="300" verticalDpi="300" orientation="landscape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A8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.8515625" style="0" customWidth="1"/>
    <col min="2" max="3" width="12.8515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3" width="7.421875" style="0" customWidth="1"/>
    <col min="14" max="14" width="2.421875" style="0" customWidth="1"/>
    <col min="15" max="15" width="8.140625" style="0" customWidth="1"/>
    <col min="16" max="16" width="8.140625" style="43" customWidth="1"/>
    <col min="17" max="17" width="4.00390625" style="43" customWidth="1"/>
    <col min="18" max="18" width="8.421875" style="43" customWidth="1"/>
    <col min="19" max="19" width="7.8515625" style="43" customWidth="1"/>
    <col min="20" max="20" width="8.28125" style="43" customWidth="1"/>
    <col min="21" max="24" width="9.140625" style="43" customWidth="1"/>
  </cols>
  <sheetData>
    <row r="1" ht="8.25" customHeight="1"/>
    <row r="2" spans="2:27" ht="15.75">
      <c r="B2" s="506" t="s">
        <v>795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49">
        <v>1</v>
      </c>
      <c r="M5" s="450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25.5">
      <c r="B6" s="597" t="s">
        <v>1121</v>
      </c>
      <c r="C6" s="598"/>
      <c r="D6" s="281" t="s">
        <v>1115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51"/>
      <c r="M6" s="452"/>
      <c r="O6" s="60">
        <v>0</v>
      </c>
      <c r="P6" s="327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439" t="s">
        <v>1099</v>
      </c>
      <c r="C7" s="440"/>
      <c r="D7" s="54" t="s">
        <v>128</v>
      </c>
      <c r="E7" s="54"/>
      <c r="F7" s="54"/>
      <c r="G7" s="54"/>
      <c r="H7" s="54"/>
      <c r="I7" s="54"/>
      <c r="J7" s="56">
        <v>1</v>
      </c>
      <c r="K7" s="10">
        <f>AA7</f>
        <v>20</v>
      </c>
      <c r="L7" s="425" t="s">
        <v>42</v>
      </c>
      <c r="M7" s="424"/>
      <c r="O7" s="7">
        <v>0</v>
      </c>
      <c r="P7" s="319">
        <f>O7*K7</f>
        <v>0</v>
      </c>
      <c r="R7" s="330">
        <v>20</v>
      </c>
      <c r="S7" s="313"/>
      <c r="T7" s="313"/>
      <c r="U7" s="313"/>
      <c r="V7" s="313"/>
      <c r="W7" s="313"/>
      <c r="X7" s="322">
        <f>SUM(R7:W7)</f>
        <v>20</v>
      </c>
      <c r="Y7" s="371">
        <f>X7*J7</f>
        <v>20</v>
      </c>
      <c r="Z7" s="371">
        <v>0</v>
      </c>
      <c r="AA7" s="371">
        <f>Y7+Z7</f>
        <v>20</v>
      </c>
    </row>
    <row r="8" spans="2:27" ht="12.75">
      <c r="B8" s="15" t="s">
        <v>129</v>
      </c>
      <c r="C8" s="95"/>
      <c r="D8" s="16"/>
      <c r="E8" s="16"/>
      <c r="F8" s="16"/>
      <c r="G8" s="16"/>
      <c r="H8" s="16"/>
      <c r="I8" s="16"/>
      <c r="J8" s="17"/>
      <c r="K8" s="47"/>
      <c r="L8" s="47"/>
      <c r="M8" s="18"/>
      <c r="R8" s="44"/>
      <c r="S8" s="45"/>
      <c r="T8" s="45"/>
      <c r="U8" s="45"/>
      <c r="V8" s="45"/>
      <c r="W8" s="45"/>
      <c r="X8" s="46"/>
      <c r="Y8" s="378"/>
      <c r="Z8" s="373"/>
      <c r="AA8" s="374"/>
    </row>
    <row r="9" spans="2:27" ht="12.75">
      <c r="B9" s="623" t="s">
        <v>130</v>
      </c>
      <c r="C9" s="624"/>
      <c r="D9" s="1" t="s">
        <v>23</v>
      </c>
      <c r="E9" s="1" t="s">
        <v>17</v>
      </c>
      <c r="F9" s="72" t="s">
        <v>20</v>
      </c>
      <c r="G9" s="5"/>
      <c r="H9" s="6" t="s">
        <v>48</v>
      </c>
      <c r="I9" s="6"/>
      <c r="J9" s="4">
        <v>4</v>
      </c>
      <c r="K9" s="10">
        <f aca="true" t="shared" si="0" ref="K9:K22">AA9</f>
        <v>72</v>
      </c>
      <c r="L9" s="704" t="s">
        <v>131</v>
      </c>
      <c r="M9" s="705"/>
      <c r="O9" s="60">
        <v>0</v>
      </c>
      <c r="P9" s="327">
        <f aca="true" t="shared" si="1" ref="P9:P37">O9*K9</f>
        <v>0</v>
      </c>
      <c r="R9" s="322">
        <v>10</v>
      </c>
      <c r="S9" s="322">
        <v>5</v>
      </c>
      <c r="T9" s="322"/>
      <c r="U9" s="322"/>
      <c r="V9" s="322">
        <v>3</v>
      </c>
      <c r="W9" s="322"/>
      <c r="X9" s="322">
        <f aca="true" t="shared" si="2" ref="X9:X22">SUM(R9:W9)</f>
        <v>18</v>
      </c>
      <c r="Y9" s="371">
        <f aca="true" t="shared" si="3" ref="Y9:Y22">X9*J9</f>
        <v>72</v>
      </c>
      <c r="Z9" s="371">
        <v>0</v>
      </c>
      <c r="AA9" s="371">
        <f aca="true" t="shared" si="4" ref="AA9:AA22">Y9+Z9</f>
        <v>72</v>
      </c>
    </row>
    <row r="10" spans="2:27" ht="12.75">
      <c r="B10" s="524" t="s">
        <v>133</v>
      </c>
      <c r="C10" s="525"/>
      <c r="D10" s="9" t="s">
        <v>23</v>
      </c>
      <c r="E10" s="9" t="s">
        <v>17</v>
      </c>
      <c r="F10" s="73" t="s">
        <v>21</v>
      </c>
      <c r="G10" s="14"/>
      <c r="H10" s="48" t="s">
        <v>48</v>
      </c>
      <c r="I10" s="48"/>
      <c r="J10" s="4">
        <v>4</v>
      </c>
      <c r="K10" s="10">
        <f t="shared" si="0"/>
        <v>92</v>
      </c>
      <c r="L10" s="423" t="s">
        <v>132</v>
      </c>
      <c r="M10" s="424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/>
      <c r="V10" s="322">
        <v>3</v>
      </c>
      <c r="W10" s="322"/>
      <c r="X10" s="322">
        <f t="shared" si="2"/>
        <v>23</v>
      </c>
      <c r="Y10" s="371">
        <f t="shared" si="3"/>
        <v>92</v>
      </c>
      <c r="Z10" s="371">
        <v>0</v>
      </c>
      <c r="AA10" s="371">
        <f t="shared" si="4"/>
        <v>92</v>
      </c>
    </row>
    <row r="11" spans="2:27" ht="12.75">
      <c r="B11" s="608" t="s">
        <v>134</v>
      </c>
      <c r="C11" s="525"/>
      <c r="D11" s="9" t="s">
        <v>23</v>
      </c>
      <c r="E11" s="9" t="s">
        <v>17</v>
      </c>
      <c r="F11" s="73" t="s">
        <v>19</v>
      </c>
      <c r="G11" s="14"/>
      <c r="H11" s="48" t="s">
        <v>48</v>
      </c>
      <c r="I11" s="48"/>
      <c r="J11" s="4">
        <v>4</v>
      </c>
      <c r="K11" s="10">
        <f t="shared" si="0"/>
        <v>64</v>
      </c>
      <c r="L11" s="423" t="s">
        <v>132</v>
      </c>
      <c r="M11" s="424"/>
      <c r="O11" s="60">
        <v>0</v>
      </c>
      <c r="P11" s="327">
        <f t="shared" si="1"/>
        <v>0</v>
      </c>
      <c r="R11" s="322">
        <v>10</v>
      </c>
      <c r="S11" s="322">
        <v>5</v>
      </c>
      <c r="T11" s="322">
        <v>-2</v>
      </c>
      <c r="U11" s="322"/>
      <c r="V11" s="322">
        <v>3</v>
      </c>
      <c r="W11" s="322"/>
      <c r="X11" s="322">
        <f t="shared" si="2"/>
        <v>16</v>
      </c>
      <c r="Y11" s="371">
        <f t="shared" si="3"/>
        <v>64</v>
      </c>
      <c r="Z11" s="371">
        <v>0</v>
      </c>
      <c r="AA11" s="371">
        <f t="shared" si="4"/>
        <v>64</v>
      </c>
    </row>
    <row r="12" spans="2:27" ht="12.75" customHeight="1">
      <c r="B12" s="563" t="s">
        <v>558</v>
      </c>
      <c r="C12" s="528" t="s">
        <v>557</v>
      </c>
      <c r="D12" s="436" t="s">
        <v>44</v>
      </c>
      <c r="E12" s="57" t="s">
        <v>16</v>
      </c>
      <c r="F12" s="48" t="s">
        <v>20</v>
      </c>
      <c r="G12" s="9" t="s">
        <v>50</v>
      </c>
      <c r="H12" s="9"/>
      <c r="I12" s="9"/>
      <c r="J12" s="4">
        <v>4</v>
      </c>
      <c r="K12" s="10">
        <f t="shared" si="0"/>
        <v>40</v>
      </c>
      <c r="L12" s="231" t="s">
        <v>60</v>
      </c>
      <c r="M12" s="747" t="s">
        <v>85</v>
      </c>
      <c r="O12" s="60">
        <v>0</v>
      </c>
      <c r="P12" s="327">
        <f t="shared" si="1"/>
        <v>0</v>
      </c>
      <c r="R12" s="322">
        <v>5</v>
      </c>
      <c r="S12" s="322">
        <v>2</v>
      </c>
      <c r="T12" s="322"/>
      <c r="U12" s="322">
        <v>3</v>
      </c>
      <c r="V12" s="322"/>
      <c r="W12" s="322"/>
      <c r="X12" s="322">
        <f t="shared" si="2"/>
        <v>10</v>
      </c>
      <c r="Y12" s="371">
        <f t="shared" si="3"/>
        <v>40</v>
      </c>
      <c r="Z12" s="371">
        <v>0</v>
      </c>
      <c r="AA12" s="371">
        <f t="shared" si="4"/>
        <v>40</v>
      </c>
    </row>
    <row r="13" spans="2:27" ht="12.75">
      <c r="B13" s="565"/>
      <c r="C13" s="529"/>
      <c r="D13" s="437"/>
      <c r="E13" s="1" t="s">
        <v>49</v>
      </c>
      <c r="F13" s="48" t="s">
        <v>20</v>
      </c>
      <c r="G13" s="9" t="s">
        <v>50</v>
      </c>
      <c r="H13" s="9"/>
      <c r="I13" s="9"/>
      <c r="J13" s="4">
        <v>4</v>
      </c>
      <c r="K13" s="10">
        <f t="shared" si="0"/>
        <v>32</v>
      </c>
      <c r="L13" s="231" t="s">
        <v>60</v>
      </c>
      <c r="M13" s="748"/>
      <c r="O13" s="60">
        <v>0</v>
      </c>
      <c r="P13" s="327">
        <f t="shared" si="1"/>
        <v>0</v>
      </c>
      <c r="R13" s="322">
        <v>5</v>
      </c>
      <c r="S13" s="322"/>
      <c r="T13" s="322"/>
      <c r="U13" s="322">
        <v>3</v>
      </c>
      <c r="V13" s="322"/>
      <c r="W13" s="322"/>
      <c r="X13" s="322">
        <f t="shared" si="2"/>
        <v>8</v>
      </c>
      <c r="Y13" s="371">
        <f t="shared" si="3"/>
        <v>32</v>
      </c>
      <c r="Z13" s="371">
        <v>0</v>
      </c>
      <c r="AA13" s="371">
        <f t="shared" si="4"/>
        <v>32</v>
      </c>
    </row>
    <row r="14" spans="2:27" ht="12.75">
      <c r="B14" s="623" t="s">
        <v>115</v>
      </c>
      <c r="C14" s="624"/>
      <c r="D14" s="1" t="s">
        <v>44</v>
      </c>
      <c r="E14" s="1" t="s">
        <v>49</v>
      </c>
      <c r="F14" s="9" t="s">
        <v>20</v>
      </c>
      <c r="G14" s="1" t="s">
        <v>50</v>
      </c>
      <c r="H14" s="1"/>
      <c r="I14" s="1"/>
      <c r="J14" s="4">
        <v>4</v>
      </c>
      <c r="K14" s="10">
        <f t="shared" si="0"/>
        <v>32</v>
      </c>
      <c r="L14" s="231" t="s">
        <v>60</v>
      </c>
      <c r="M14" s="748"/>
      <c r="O14" s="60">
        <v>0</v>
      </c>
      <c r="P14" s="327">
        <f t="shared" si="1"/>
        <v>0</v>
      </c>
      <c r="R14" s="322">
        <v>5</v>
      </c>
      <c r="S14" s="322"/>
      <c r="T14" s="322"/>
      <c r="U14" s="322">
        <v>3</v>
      </c>
      <c r="V14" s="322"/>
      <c r="W14" s="322"/>
      <c r="X14" s="322">
        <f t="shared" si="2"/>
        <v>8</v>
      </c>
      <c r="Y14" s="371">
        <f t="shared" si="3"/>
        <v>32</v>
      </c>
      <c r="Z14" s="371">
        <v>0</v>
      </c>
      <c r="AA14" s="371">
        <f t="shared" si="4"/>
        <v>32</v>
      </c>
    </row>
    <row r="15" spans="2:27" ht="12.75">
      <c r="B15" s="623" t="s">
        <v>135</v>
      </c>
      <c r="C15" s="624"/>
      <c r="D15" s="1" t="s">
        <v>44</v>
      </c>
      <c r="E15" s="1" t="s">
        <v>49</v>
      </c>
      <c r="F15" s="9" t="s">
        <v>20</v>
      </c>
      <c r="G15" s="1" t="s">
        <v>63</v>
      </c>
      <c r="H15" s="1"/>
      <c r="I15" s="1"/>
      <c r="J15" s="4">
        <v>4</v>
      </c>
      <c r="K15" s="10">
        <f t="shared" si="0"/>
        <v>32</v>
      </c>
      <c r="L15" s="231" t="s">
        <v>60</v>
      </c>
      <c r="M15" s="748"/>
      <c r="O15" s="60">
        <v>0</v>
      </c>
      <c r="P15" s="327">
        <f t="shared" si="1"/>
        <v>0</v>
      </c>
      <c r="R15" s="322">
        <v>5</v>
      </c>
      <c r="S15" s="322"/>
      <c r="T15" s="322"/>
      <c r="U15" s="322">
        <v>3</v>
      </c>
      <c r="V15" s="322"/>
      <c r="W15" s="322"/>
      <c r="X15" s="322">
        <f t="shared" si="2"/>
        <v>8</v>
      </c>
      <c r="Y15" s="371">
        <f t="shared" si="3"/>
        <v>32</v>
      </c>
      <c r="Z15" s="371">
        <v>0</v>
      </c>
      <c r="AA15" s="371">
        <f t="shared" si="4"/>
        <v>32</v>
      </c>
    </row>
    <row r="16" spans="2:27" ht="12.75">
      <c r="B16" s="623" t="s">
        <v>136</v>
      </c>
      <c r="C16" s="624"/>
      <c r="D16" s="1" t="s">
        <v>44</v>
      </c>
      <c r="E16" s="1" t="s">
        <v>49</v>
      </c>
      <c r="F16" s="9" t="s">
        <v>20</v>
      </c>
      <c r="G16" s="1" t="s">
        <v>65</v>
      </c>
      <c r="H16" s="1"/>
      <c r="I16" s="1"/>
      <c r="J16" s="4">
        <v>4</v>
      </c>
      <c r="K16" s="10">
        <f t="shared" si="0"/>
        <v>32</v>
      </c>
      <c r="L16" s="231" t="s">
        <v>60</v>
      </c>
      <c r="M16" s="749"/>
      <c r="O16" s="60">
        <v>0</v>
      </c>
      <c r="P16" s="327">
        <f t="shared" si="1"/>
        <v>0</v>
      </c>
      <c r="R16" s="322">
        <v>5</v>
      </c>
      <c r="S16" s="322"/>
      <c r="T16" s="322"/>
      <c r="U16" s="322">
        <v>3</v>
      </c>
      <c r="V16" s="322"/>
      <c r="W16" s="322"/>
      <c r="X16" s="322">
        <f t="shared" si="2"/>
        <v>8</v>
      </c>
      <c r="Y16" s="371">
        <f t="shared" si="3"/>
        <v>32</v>
      </c>
      <c r="Z16" s="371">
        <v>0</v>
      </c>
      <c r="AA16" s="371">
        <f t="shared" si="4"/>
        <v>32</v>
      </c>
    </row>
    <row r="17" spans="2:27" ht="12.75">
      <c r="B17" s="588" t="s">
        <v>137</v>
      </c>
      <c r="C17" s="589"/>
      <c r="D17" s="436" t="s">
        <v>137</v>
      </c>
      <c r="E17" s="1" t="s">
        <v>17</v>
      </c>
      <c r="F17" s="9" t="s">
        <v>21</v>
      </c>
      <c r="G17" s="9"/>
      <c r="H17" s="1"/>
      <c r="I17" s="1"/>
      <c r="J17" s="4">
        <v>4</v>
      </c>
      <c r="K17" s="10">
        <f t="shared" si="0"/>
        <v>80</v>
      </c>
      <c r="L17" s="449" t="s">
        <v>110</v>
      </c>
      <c r="M17" s="450"/>
      <c r="O17" s="60">
        <v>0</v>
      </c>
      <c r="P17" s="327">
        <f t="shared" si="1"/>
        <v>0</v>
      </c>
      <c r="R17" s="322">
        <v>10</v>
      </c>
      <c r="S17" s="322">
        <v>5</v>
      </c>
      <c r="T17" s="322">
        <v>5</v>
      </c>
      <c r="U17" s="322"/>
      <c r="V17" s="322"/>
      <c r="W17" s="322"/>
      <c r="X17" s="322">
        <f t="shared" si="2"/>
        <v>20</v>
      </c>
      <c r="Y17" s="371">
        <f t="shared" si="3"/>
        <v>80</v>
      </c>
      <c r="Z17" s="371">
        <v>0</v>
      </c>
      <c r="AA17" s="371">
        <f t="shared" si="4"/>
        <v>80</v>
      </c>
    </row>
    <row r="18" spans="2:27" ht="12.75">
      <c r="B18" s="590"/>
      <c r="C18" s="591"/>
      <c r="D18" s="437"/>
      <c r="E18" s="1" t="s">
        <v>16</v>
      </c>
      <c r="F18" s="9" t="s">
        <v>21</v>
      </c>
      <c r="G18" s="9"/>
      <c r="H18" s="1"/>
      <c r="I18" s="1"/>
      <c r="J18" s="4">
        <v>4</v>
      </c>
      <c r="K18" s="10">
        <f t="shared" si="0"/>
        <v>68</v>
      </c>
      <c r="L18" s="581"/>
      <c r="M18" s="582"/>
      <c r="O18" s="60">
        <v>0</v>
      </c>
      <c r="P18" s="327">
        <f t="shared" si="1"/>
        <v>0</v>
      </c>
      <c r="R18" s="322">
        <v>10</v>
      </c>
      <c r="S18" s="322">
        <v>2</v>
      </c>
      <c r="T18" s="322">
        <v>5</v>
      </c>
      <c r="U18" s="322"/>
      <c r="V18" s="322"/>
      <c r="W18" s="322"/>
      <c r="X18" s="322">
        <f t="shared" si="2"/>
        <v>17</v>
      </c>
      <c r="Y18" s="371">
        <f t="shared" si="3"/>
        <v>68</v>
      </c>
      <c r="Z18" s="371">
        <v>0</v>
      </c>
      <c r="AA18" s="371">
        <f t="shared" si="4"/>
        <v>68</v>
      </c>
    </row>
    <row r="19" spans="2:27" ht="12.75">
      <c r="B19" s="590"/>
      <c r="C19" s="591"/>
      <c r="D19" s="437"/>
      <c r="E19" s="1" t="s">
        <v>17</v>
      </c>
      <c r="F19" s="9" t="s">
        <v>20</v>
      </c>
      <c r="G19" s="9"/>
      <c r="H19" s="1"/>
      <c r="I19" s="1"/>
      <c r="J19" s="4">
        <v>4</v>
      </c>
      <c r="K19" s="10">
        <f t="shared" si="0"/>
        <v>60</v>
      </c>
      <c r="L19" s="581"/>
      <c r="M19" s="582"/>
      <c r="O19" s="60">
        <v>0</v>
      </c>
      <c r="P19" s="327">
        <f t="shared" si="1"/>
        <v>0</v>
      </c>
      <c r="R19" s="322">
        <v>10</v>
      </c>
      <c r="S19" s="322">
        <v>5</v>
      </c>
      <c r="T19" s="322"/>
      <c r="U19" s="322"/>
      <c r="V19" s="322"/>
      <c r="W19" s="322"/>
      <c r="X19" s="322">
        <f t="shared" si="2"/>
        <v>15</v>
      </c>
      <c r="Y19" s="371">
        <f t="shared" si="3"/>
        <v>60</v>
      </c>
      <c r="Z19" s="371">
        <v>0</v>
      </c>
      <c r="AA19" s="371">
        <f t="shared" si="4"/>
        <v>60</v>
      </c>
    </row>
    <row r="20" spans="2:27" ht="12.75">
      <c r="B20" s="592"/>
      <c r="C20" s="593"/>
      <c r="D20" s="480"/>
      <c r="E20" s="1" t="s">
        <v>16</v>
      </c>
      <c r="F20" s="9" t="s">
        <v>20</v>
      </c>
      <c r="G20" s="9"/>
      <c r="H20" s="1"/>
      <c r="I20" s="1"/>
      <c r="J20" s="4">
        <v>4</v>
      </c>
      <c r="K20" s="10">
        <f t="shared" si="0"/>
        <v>48</v>
      </c>
      <c r="L20" s="451"/>
      <c r="M20" s="452"/>
      <c r="O20" s="60">
        <v>0</v>
      </c>
      <c r="P20" s="327">
        <f t="shared" si="1"/>
        <v>0</v>
      </c>
      <c r="R20" s="322">
        <v>10</v>
      </c>
      <c r="S20" s="322">
        <v>2</v>
      </c>
      <c r="T20" s="322"/>
      <c r="U20" s="322"/>
      <c r="V20" s="322"/>
      <c r="W20" s="322"/>
      <c r="X20" s="322">
        <f t="shared" si="2"/>
        <v>12</v>
      </c>
      <c r="Y20" s="371">
        <f t="shared" si="3"/>
        <v>48</v>
      </c>
      <c r="Z20" s="371">
        <v>0</v>
      </c>
      <c r="AA20" s="371">
        <f t="shared" si="4"/>
        <v>48</v>
      </c>
    </row>
    <row r="21" spans="2:27" ht="12.75">
      <c r="B21" s="524" t="s">
        <v>138</v>
      </c>
      <c r="C21" s="525"/>
      <c r="D21" s="9" t="s">
        <v>194</v>
      </c>
      <c r="E21" s="9" t="s">
        <v>49</v>
      </c>
      <c r="F21" s="9" t="s">
        <v>20</v>
      </c>
      <c r="G21" s="9" t="s">
        <v>50</v>
      </c>
      <c r="H21" s="14"/>
      <c r="I21" s="14"/>
      <c r="J21" s="10">
        <v>4</v>
      </c>
      <c r="K21" s="10">
        <f t="shared" si="0"/>
        <v>52</v>
      </c>
      <c r="L21" s="423" t="s">
        <v>42</v>
      </c>
      <c r="M21" s="424"/>
      <c r="O21" s="60">
        <v>0</v>
      </c>
      <c r="P21" s="327">
        <f t="shared" si="1"/>
        <v>0</v>
      </c>
      <c r="R21" s="322">
        <v>10</v>
      </c>
      <c r="S21" s="322"/>
      <c r="T21" s="322"/>
      <c r="U21" s="322">
        <v>3</v>
      </c>
      <c r="V21" s="322"/>
      <c r="W21" s="322"/>
      <c r="X21" s="322">
        <f t="shared" si="2"/>
        <v>13</v>
      </c>
      <c r="Y21" s="371">
        <f t="shared" si="3"/>
        <v>52</v>
      </c>
      <c r="Z21" s="371">
        <v>0</v>
      </c>
      <c r="AA21" s="371">
        <f t="shared" si="4"/>
        <v>52</v>
      </c>
    </row>
    <row r="22" spans="2:27" ht="12.75" customHeight="1">
      <c r="B22" s="657" t="s">
        <v>56</v>
      </c>
      <c r="C22" s="658"/>
      <c r="D22" s="71" t="s">
        <v>125</v>
      </c>
      <c r="E22" s="7"/>
      <c r="F22" s="7"/>
      <c r="G22" s="7"/>
      <c r="H22" s="7"/>
      <c r="I22" s="7"/>
      <c r="J22" s="10">
        <v>1</v>
      </c>
      <c r="K22" s="10">
        <f t="shared" si="0"/>
        <v>5</v>
      </c>
      <c r="L22" s="607" t="s">
        <v>123</v>
      </c>
      <c r="M22" s="559"/>
      <c r="O22" s="60">
        <v>0</v>
      </c>
      <c r="P22" s="327">
        <f t="shared" si="1"/>
        <v>0</v>
      </c>
      <c r="R22" s="322">
        <v>5</v>
      </c>
      <c r="S22" s="322"/>
      <c r="T22" s="322"/>
      <c r="U22" s="322"/>
      <c r="V22" s="322"/>
      <c r="W22" s="322"/>
      <c r="X22" s="322">
        <f t="shared" si="2"/>
        <v>5</v>
      </c>
      <c r="Y22" s="371">
        <f t="shared" si="3"/>
        <v>5</v>
      </c>
      <c r="Z22" s="371">
        <v>0</v>
      </c>
      <c r="AA22" s="371">
        <f t="shared" si="4"/>
        <v>5</v>
      </c>
    </row>
    <row r="23" spans="2:27" ht="12.75">
      <c r="B23" s="15" t="s">
        <v>273</v>
      </c>
      <c r="C23" s="95"/>
      <c r="D23" s="16"/>
      <c r="E23" s="16"/>
      <c r="F23" s="16"/>
      <c r="G23" s="16"/>
      <c r="H23" s="16"/>
      <c r="I23" s="16"/>
      <c r="J23" s="17"/>
      <c r="K23" s="47"/>
      <c r="L23" s="47"/>
      <c r="M23" s="58"/>
      <c r="O23" s="60">
        <v>0</v>
      </c>
      <c r="P23" s="327">
        <f t="shared" si="1"/>
        <v>0</v>
      </c>
      <c r="R23" s="44"/>
      <c r="S23" s="45"/>
      <c r="T23" s="45"/>
      <c r="U23" s="45"/>
      <c r="V23" s="45"/>
      <c r="W23" s="45"/>
      <c r="X23" s="46"/>
      <c r="Y23" s="378"/>
      <c r="Z23" s="373"/>
      <c r="AA23" s="374"/>
    </row>
    <row r="24" spans="2:27" ht="12.75">
      <c r="B24" s="623" t="s">
        <v>62</v>
      </c>
      <c r="C24" s="624"/>
      <c r="D24" s="1" t="s">
        <v>44</v>
      </c>
      <c r="E24" s="1" t="s">
        <v>49</v>
      </c>
      <c r="F24" s="48" t="s">
        <v>21</v>
      </c>
      <c r="G24" s="1" t="s">
        <v>63</v>
      </c>
      <c r="H24" s="1"/>
      <c r="I24" s="1"/>
      <c r="J24" s="4">
        <v>4</v>
      </c>
      <c r="K24" s="10">
        <f aca="true" t="shared" si="5" ref="K24:K37">AA24</f>
        <v>52</v>
      </c>
      <c r="L24" s="704" t="s">
        <v>42</v>
      </c>
      <c r="M24" s="705"/>
      <c r="O24" s="60">
        <v>0</v>
      </c>
      <c r="P24" s="327">
        <f t="shared" si="1"/>
        <v>0</v>
      </c>
      <c r="R24" s="322">
        <v>5</v>
      </c>
      <c r="S24" s="322"/>
      <c r="T24" s="322">
        <v>5</v>
      </c>
      <c r="U24" s="322">
        <v>3</v>
      </c>
      <c r="V24" s="322"/>
      <c r="W24" s="322"/>
      <c r="X24" s="322">
        <f aca="true" t="shared" si="6" ref="X24:X37">SUM(R24:W24)</f>
        <v>13</v>
      </c>
      <c r="Y24" s="371">
        <f aca="true" t="shared" si="7" ref="Y24:Y37">X24*J24</f>
        <v>52</v>
      </c>
      <c r="Z24" s="371">
        <v>0</v>
      </c>
      <c r="AA24" s="371">
        <f aca="true" t="shared" si="8" ref="AA24:AA37">Y24+Z24</f>
        <v>52</v>
      </c>
    </row>
    <row r="25" spans="2:27" ht="12.75">
      <c r="B25" s="623" t="s">
        <v>66</v>
      </c>
      <c r="C25" s="624"/>
      <c r="D25" s="9" t="s">
        <v>43</v>
      </c>
      <c r="E25" s="1" t="s">
        <v>16</v>
      </c>
      <c r="F25" s="9" t="s">
        <v>20</v>
      </c>
      <c r="G25" s="5"/>
      <c r="H25" s="5"/>
      <c r="I25" s="5"/>
      <c r="J25" s="10">
        <v>4</v>
      </c>
      <c r="K25" s="10">
        <f t="shared" si="5"/>
        <v>28</v>
      </c>
      <c r="L25" s="449" t="s">
        <v>60</v>
      </c>
      <c r="M25" s="450"/>
      <c r="O25" s="60">
        <v>0</v>
      </c>
      <c r="P25" s="327">
        <f t="shared" si="1"/>
        <v>0</v>
      </c>
      <c r="R25" s="322">
        <v>5</v>
      </c>
      <c r="S25" s="322">
        <v>2</v>
      </c>
      <c r="T25" s="322"/>
      <c r="U25" s="322"/>
      <c r="V25" s="322"/>
      <c r="W25" s="322"/>
      <c r="X25" s="322">
        <f t="shared" si="6"/>
        <v>7</v>
      </c>
      <c r="Y25" s="371">
        <f t="shared" si="7"/>
        <v>28</v>
      </c>
      <c r="Z25" s="371">
        <v>0</v>
      </c>
      <c r="AA25" s="371">
        <f t="shared" si="8"/>
        <v>28</v>
      </c>
    </row>
    <row r="26" spans="2:27" ht="12.75">
      <c r="B26" s="576" t="s">
        <v>1066</v>
      </c>
      <c r="C26" s="446"/>
      <c r="D26" s="436" t="s">
        <v>43</v>
      </c>
      <c r="E26" s="436" t="s">
        <v>16</v>
      </c>
      <c r="F26" s="436" t="s">
        <v>20</v>
      </c>
      <c r="G26" s="436"/>
      <c r="H26" s="9"/>
      <c r="I26" s="9"/>
      <c r="J26" s="9">
        <v>4</v>
      </c>
      <c r="K26" s="10">
        <f t="shared" si="5"/>
        <v>28</v>
      </c>
      <c r="L26" s="581"/>
      <c r="M26" s="582"/>
      <c r="O26" s="60">
        <v>0</v>
      </c>
      <c r="P26" s="327">
        <f>O26*K26</f>
        <v>0</v>
      </c>
      <c r="R26" s="322">
        <v>5</v>
      </c>
      <c r="S26" s="322">
        <v>2</v>
      </c>
      <c r="T26" s="322"/>
      <c r="U26" s="322"/>
      <c r="V26" s="322"/>
      <c r="W26" s="322"/>
      <c r="X26" s="322">
        <f t="shared" si="6"/>
        <v>7</v>
      </c>
      <c r="Y26" s="371">
        <f t="shared" si="7"/>
        <v>28</v>
      </c>
      <c r="Z26" s="371">
        <v>0</v>
      </c>
      <c r="AA26" s="371">
        <f t="shared" si="8"/>
        <v>28</v>
      </c>
    </row>
    <row r="27" spans="2:27" ht="25.5">
      <c r="B27" s="483"/>
      <c r="C27" s="484"/>
      <c r="D27" s="480"/>
      <c r="E27" s="480"/>
      <c r="F27" s="480"/>
      <c r="G27" s="480"/>
      <c r="H27" s="56" t="s">
        <v>829</v>
      </c>
      <c r="I27" s="56"/>
      <c r="J27" s="9">
        <v>4</v>
      </c>
      <c r="K27" s="10">
        <f t="shared" si="5"/>
        <v>40</v>
      </c>
      <c r="L27" s="581"/>
      <c r="M27" s="582"/>
      <c r="O27" s="60">
        <v>0</v>
      </c>
      <c r="P27" s="327">
        <f t="shared" si="1"/>
        <v>0</v>
      </c>
      <c r="R27" s="322">
        <v>5</v>
      </c>
      <c r="S27" s="322">
        <v>2</v>
      </c>
      <c r="T27" s="322"/>
      <c r="U27" s="322"/>
      <c r="V27" s="322">
        <v>3</v>
      </c>
      <c r="W27" s="322"/>
      <c r="X27" s="322">
        <f t="shared" si="6"/>
        <v>10</v>
      </c>
      <c r="Y27" s="371">
        <f t="shared" si="7"/>
        <v>40</v>
      </c>
      <c r="Z27" s="371">
        <v>0</v>
      </c>
      <c r="AA27" s="371">
        <f t="shared" si="8"/>
        <v>40</v>
      </c>
    </row>
    <row r="28" spans="2:27" ht="12.75">
      <c r="B28" s="524" t="s">
        <v>139</v>
      </c>
      <c r="C28" s="525"/>
      <c r="D28" s="9" t="s">
        <v>43</v>
      </c>
      <c r="E28" s="9" t="s">
        <v>16</v>
      </c>
      <c r="F28" s="9" t="s">
        <v>20</v>
      </c>
      <c r="G28" s="14"/>
      <c r="H28" s="14"/>
      <c r="I28" s="14"/>
      <c r="J28" s="10">
        <v>4</v>
      </c>
      <c r="K28" s="10">
        <f t="shared" si="5"/>
        <v>28</v>
      </c>
      <c r="L28" s="581"/>
      <c r="M28" s="582"/>
      <c r="O28" s="60">
        <v>0</v>
      </c>
      <c r="P28" s="327">
        <f t="shared" si="1"/>
        <v>0</v>
      </c>
      <c r="R28" s="322">
        <v>5</v>
      </c>
      <c r="S28" s="322">
        <v>2</v>
      </c>
      <c r="T28" s="322"/>
      <c r="U28" s="322"/>
      <c r="V28" s="322"/>
      <c r="W28" s="322"/>
      <c r="X28" s="322">
        <f t="shared" si="6"/>
        <v>7</v>
      </c>
      <c r="Y28" s="371">
        <f t="shared" si="7"/>
        <v>28</v>
      </c>
      <c r="Z28" s="371">
        <v>0</v>
      </c>
      <c r="AA28" s="371">
        <f t="shared" si="8"/>
        <v>28</v>
      </c>
    </row>
    <row r="29" spans="2:27" ht="12.75">
      <c r="B29" s="623" t="s">
        <v>69</v>
      </c>
      <c r="C29" s="624"/>
      <c r="D29" s="9" t="s">
        <v>43</v>
      </c>
      <c r="E29" s="1" t="s">
        <v>16</v>
      </c>
      <c r="F29" s="9" t="s">
        <v>20</v>
      </c>
      <c r="G29" s="5"/>
      <c r="H29" s="5"/>
      <c r="I29" s="5"/>
      <c r="J29" s="10">
        <v>4</v>
      </c>
      <c r="K29" s="10">
        <f t="shared" si="5"/>
        <v>28</v>
      </c>
      <c r="L29" s="581"/>
      <c r="M29" s="582"/>
      <c r="O29" s="60">
        <v>0</v>
      </c>
      <c r="P29" s="327">
        <f t="shared" si="1"/>
        <v>0</v>
      </c>
      <c r="R29" s="322">
        <v>5</v>
      </c>
      <c r="S29" s="322">
        <v>2</v>
      </c>
      <c r="T29" s="322"/>
      <c r="U29" s="322"/>
      <c r="V29" s="322"/>
      <c r="W29" s="322"/>
      <c r="X29" s="322">
        <f t="shared" si="6"/>
        <v>7</v>
      </c>
      <c r="Y29" s="371">
        <f t="shared" si="7"/>
        <v>28</v>
      </c>
      <c r="Z29" s="371">
        <v>0</v>
      </c>
      <c r="AA29" s="371">
        <f t="shared" si="8"/>
        <v>28</v>
      </c>
    </row>
    <row r="30" spans="2:27" ht="12.75">
      <c r="B30" s="588" t="s">
        <v>70</v>
      </c>
      <c r="C30" s="589"/>
      <c r="D30" s="13" t="s">
        <v>23</v>
      </c>
      <c r="E30" s="9" t="s">
        <v>16</v>
      </c>
      <c r="F30" s="9" t="s">
        <v>20</v>
      </c>
      <c r="G30" s="14"/>
      <c r="H30" s="14"/>
      <c r="I30" s="14"/>
      <c r="J30" s="4">
        <v>4</v>
      </c>
      <c r="K30" s="10">
        <f t="shared" si="5"/>
        <v>48</v>
      </c>
      <c r="L30" s="581"/>
      <c r="M30" s="582"/>
      <c r="O30" s="60">
        <v>0</v>
      </c>
      <c r="P30" s="327">
        <f t="shared" si="1"/>
        <v>0</v>
      </c>
      <c r="R30" s="322">
        <v>10</v>
      </c>
      <c r="S30" s="322">
        <v>2</v>
      </c>
      <c r="T30" s="322"/>
      <c r="U30" s="322"/>
      <c r="V30" s="322"/>
      <c r="W30" s="322"/>
      <c r="X30" s="322">
        <f t="shared" si="6"/>
        <v>12</v>
      </c>
      <c r="Y30" s="371">
        <f t="shared" si="7"/>
        <v>48</v>
      </c>
      <c r="Z30" s="371">
        <v>0</v>
      </c>
      <c r="AA30" s="371">
        <f t="shared" si="8"/>
        <v>48</v>
      </c>
    </row>
    <row r="31" spans="2:27" ht="12.75">
      <c r="B31" s="592"/>
      <c r="C31" s="593"/>
      <c r="D31" s="9" t="s">
        <v>43</v>
      </c>
      <c r="E31" s="9" t="s">
        <v>16</v>
      </c>
      <c r="F31" s="9" t="s">
        <v>20</v>
      </c>
      <c r="G31" s="14"/>
      <c r="H31" s="14"/>
      <c r="I31" s="14"/>
      <c r="J31" s="4">
        <v>4</v>
      </c>
      <c r="K31" s="10">
        <f t="shared" si="5"/>
        <v>28</v>
      </c>
      <c r="L31" s="451"/>
      <c r="M31" s="452"/>
      <c r="O31" s="60">
        <v>0</v>
      </c>
      <c r="P31" s="327">
        <f t="shared" si="1"/>
        <v>0</v>
      </c>
      <c r="R31" s="322">
        <v>5</v>
      </c>
      <c r="S31" s="322">
        <v>2</v>
      </c>
      <c r="T31" s="322"/>
      <c r="U31" s="322"/>
      <c r="V31" s="322"/>
      <c r="W31" s="322"/>
      <c r="X31" s="322">
        <f t="shared" si="6"/>
        <v>7</v>
      </c>
      <c r="Y31" s="371">
        <f t="shared" si="7"/>
        <v>28</v>
      </c>
      <c r="Z31" s="371">
        <v>0</v>
      </c>
      <c r="AA31" s="371">
        <f t="shared" si="8"/>
        <v>28</v>
      </c>
    </row>
    <row r="32" spans="2:27" ht="12.75">
      <c r="B32" s="623" t="s">
        <v>31</v>
      </c>
      <c r="C32" s="624"/>
      <c r="D32" s="71" t="s">
        <v>1110</v>
      </c>
      <c r="E32" s="1"/>
      <c r="F32" s="9"/>
      <c r="G32" s="5"/>
      <c r="H32" s="5"/>
      <c r="I32" s="5"/>
      <c r="J32" s="4">
        <v>1</v>
      </c>
      <c r="K32" s="10">
        <f t="shared" si="5"/>
        <v>100</v>
      </c>
      <c r="L32" s="423" t="s">
        <v>42</v>
      </c>
      <c r="M32" s="424"/>
      <c r="O32" s="60">
        <v>0</v>
      </c>
      <c r="P32" s="327">
        <f t="shared" si="1"/>
        <v>0</v>
      </c>
      <c r="R32" s="322">
        <v>100</v>
      </c>
      <c r="S32" s="322"/>
      <c r="T32" s="322"/>
      <c r="U32" s="322"/>
      <c r="V32" s="322"/>
      <c r="W32" s="322"/>
      <c r="X32" s="322">
        <f t="shared" si="6"/>
        <v>100</v>
      </c>
      <c r="Y32" s="371">
        <f t="shared" si="7"/>
        <v>100</v>
      </c>
      <c r="Z32" s="371">
        <v>0</v>
      </c>
      <c r="AA32" s="371">
        <f t="shared" si="8"/>
        <v>100</v>
      </c>
    </row>
    <row r="33" spans="2:27" ht="12.75">
      <c r="B33" s="588" t="s">
        <v>140</v>
      </c>
      <c r="C33" s="589"/>
      <c r="D33" s="13" t="s">
        <v>23</v>
      </c>
      <c r="E33" s="9" t="s">
        <v>16</v>
      </c>
      <c r="F33" s="9" t="s">
        <v>21</v>
      </c>
      <c r="G33" s="14"/>
      <c r="H33" s="14"/>
      <c r="I33" s="14"/>
      <c r="J33" s="4">
        <v>4</v>
      </c>
      <c r="K33" s="10">
        <f t="shared" si="5"/>
        <v>68</v>
      </c>
      <c r="L33" s="449" t="s">
        <v>59</v>
      </c>
      <c r="M33" s="450"/>
      <c r="O33" s="60">
        <v>0</v>
      </c>
      <c r="P33" s="327">
        <f t="shared" si="1"/>
        <v>0</v>
      </c>
      <c r="R33" s="322">
        <v>10</v>
      </c>
      <c r="S33" s="322">
        <v>2</v>
      </c>
      <c r="T33" s="322">
        <v>5</v>
      </c>
      <c r="U33" s="322"/>
      <c r="V33" s="322"/>
      <c r="W33" s="322"/>
      <c r="X33" s="322">
        <f t="shared" si="6"/>
        <v>17</v>
      </c>
      <c r="Y33" s="371">
        <f t="shared" si="7"/>
        <v>68</v>
      </c>
      <c r="Z33" s="371">
        <v>0</v>
      </c>
      <c r="AA33" s="371">
        <f t="shared" si="8"/>
        <v>68</v>
      </c>
    </row>
    <row r="34" spans="2:27" ht="12.75">
      <c r="B34" s="592"/>
      <c r="C34" s="593"/>
      <c r="D34" s="9" t="s">
        <v>43</v>
      </c>
      <c r="E34" s="9" t="s">
        <v>16</v>
      </c>
      <c r="F34" s="9" t="s">
        <v>21</v>
      </c>
      <c r="G34" s="14"/>
      <c r="H34" s="14"/>
      <c r="I34" s="14"/>
      <c r="J34" s="4">
        <v>4</v>
      </c>
      <c r="K34" s="10">
        <f t="shared" si="5"/>
        <v>48</v>
      </c>
      <c r="L34" s="451"/>
      <c r="M34" s="452"/>
      <c r="O34" s="60">
        <v>0</v>
      </c>
      <c r="P34" s="327">
        <f t="shared" si="1"/>
        <v>0</v>
      </c>
      <c r="R34" s="322">
        <v>5</v>
      </c>
      <c r="S34" s="322">
        <v>2</v>
      </c>
      <c r="T34" s="322">
        <v>5</v>
      </c>
      <c r="U34" s="322"/>
      <c r="V34" s="322"/>
      <c r="W34" s="322"/>
      <c r="X34" s="322">
        <f t="shared" si="6"/>
        <v>12</v>
      </c>
      <c r="Y34" s="371">
        <f t="shared" si="7"/>
        <v>48</v>
      </c>
      <c r="Z34" s="371">
        <v>0</v>
      </c>
      <c r="AA34" s="371">
        <f t="shared" si="8"/>
        <v>48</v>
      </c>
    </row>
    <row r="35" spans="2:27" ht="12.75" customHeight="1">
      <c r="B35" s="504" t="s">
        <v>141</v>
      </c>
      <c r="C35" s="505"/>
      <c r="D35" s="9" t="s">
        <v>194</v>
      </c>
      <c r="E35" s="9" t="s">
        <v>49</v>
      </c>
      <c r="F35" s="9" t="s">
        <v>20</v>
      </c>
      <c r="G35" s="9" t="s">
        <v>63</v>
      </c>
      <c r="H35" s="14"/>
      <c r="I35" s="14"/>
      <c r="J35" s="10">
        <v>4</v>
      </c>
      <c r="K35" s="10">
        <f>AA35</f>
        <v>52</v>
      </c>
      <c r="L35" s="423" t="s">
        <v>42</v>
      </c>
      <c r="M35" s="424"/>
      <c r="O35" s="60">
        <v>0</v>
      </c>
      <c r="P35" s="327">
        <f>O35*K35</f>
        <v>0</v>
      </c>
      <c r="R35" s="322">
        <v>10</v>
      </c>
      <c r="S35" s="322"/>
      <c r="T35" s="322"/>
      <c r="U35" s="322">
        <v>3</v>
      </c>
      <c r="V35" s="322"/>
      <c r="W35" s="322"/>
      <c r="X35" s="322">
        <f t="shared" si="6"/>
        <v>13</v>
      </c>
      <c r="Y35" s="371">
        <f t="shared" si="7"/>
        <v>52</v>
      </c>
      <c r="Z35" s="371">
        <v>0</v>
      </c>
      <c r="AA35" s="371">
        <f>Y35+Z35</f>
        <v>52</v>
      </c>
    </row>
    <row r="36" spans="2:27" ht="12.75">
      <c r="B36" s="623" t="s">
        <v>97</v>
      </c>
      <c r="C36" s="624"/>
      <c r="D36" s="48" t="s">
        <v>820</v>
      </c>
      <c r="E36" s="1"/>
      <c r="F36" s="9"/>
      <c r="G36" s="5"/>
      <c r="H36" s="5"/>
      <c r="I36" s="5"/>
      <c r="J36" s="10">
        <v>1</v>
      </c>
      <c r="K36" s="10">
        <f t="shared" si="5"/>
        <v>70</v>
      </c>
      <c r="L36" s="423" t="s">
        <v>42</v>
      </c>
      <c r="M36" s="424"/>
      <c r="O36" s="60">
        <v>0</v>
      </c>
      <c r="P36" s="327">
        <f t="shared" si="1"/>
        <v>0</v>
      </c>
      <c r="R36" s="322">
        <v>70</v>
      </c>
      <c r="S36" s="322"/>
      <c r="T36" s="322"/>
      <c r="U36" s="322"/>
      <c r="V36" s="322"/>
      <c r="W36" s="322"/>
      <c r="X36" s="322">
        <f t="shared" si="6"/>
        <v>70</v>
      </c>
      <c r="Y36" s="371">
        <f t="shared" si="7"/>
        <v>70</v>
      </c>
      <c r="Z36" s="371">
        <v>0</v>
      </c>
      <c r="AA36" s="371">
        <f t="shared" si="8"/>
        <v>70</v>
      </c>
    </row>
    <row r="37" spans="2:27" ht="12.75" customHeight="1">
      <c r="B37" s="657" t="s">
        <v>142</v>
      </c>
      <c r="C37" s="658"/>
      <c r="D37" s="71" t="s">
        <v>125</v>
      </c>
      <c r="E37" s="7"/>
      <c r="F37" s="7"/>
      <c r="G37" s="7"/>
      <c r="H37" s="7"/>
      <c r="I37" s="7"/>
      <c r="J37" s="10">
        <v>1</v>
      </c>
      <c r="K37" s="10">
        <f t="shared" si="5"/>
        <v>5</v>
      </c>
      <c r="L37" s="607" t="s">
        <v>143</v>
      </c>
      <c r="M37" s="559"/>
      <c r="O37" s="60">
        <v>0</v>
      </c>
      <c r="P37" s="327">
        <f t="shared" si="1"/>
        <v>0</v>
      </c>
      <c r="R37" s="322">
        <v>5</v>
      </c>
      <c r="S37" s="322"/>
      <c r="T37" s="322"/>
      <c r="U37" s="322"/>
      <c r="V37" s="322"/>
      <c r="W37" s="322"/>
      <c r="X37" s="322">
        <f t="shared" si="6"/>
        <v>5</v>
      </c>
      <c r="Y37" s="371">
        <f t="shared" si="7"/>
        <v>5</v>
      </c>
      <c r="Z37" s="371">
        <v>0</v>
      </c>
      <c r="AA37" s="371">
        <f t="shared" si="8"/>
        <v>5</v>
      </c>
    </row>
    <row r="38" spans="2:13" ht="12.75">
      <c r="B38" s="102" t="s">
        <v>72</v>
      </c>
      <c r="C38" s="107"/>
      <c r="D38" s="103"/>
      <c r="E38" s="103"/>
      <c r="F38" s="103"/>
      <c r="G38" s="103"/>
      <c r="H38" s="103"/>
      <c r="I38" s="103"/>
      <c r="J38" s="103"/>
      <c r="K38" s="111"/>
      <c r="L38" s="103"/>
      <c r="M38" s="99"/>
    </row>
    <row r="39" spans="2:16" ht="12.75">
      <c r="B39" s="118" t="s">
        <v>1069</v>
      </c>
      <c r="C39" s="116"/>
      <c r="D39" s="22"/>
      <c r="E39" s="22"/>
      <c r="F39" s="22"/>
      <c r="G39" s="22"/>
      <c r="H39" s="22"/>
      <c r="I39" s="22"/>
      <c r="J39" s="22"/>
      <c r="K39" s="336"/>
      <c r="L39" s="22"/>
      <c r="M39" s="23"/>
      <c r="O39" s="228">
        <f>SUM(O5:O38)</f>
        <v>1</v>
      </c>
      <c r="P39" s="354">
        <f>SUM(P5:P38)</f>
        <v>0</v>
      </c>
    </row>
    <row r="40" spans="2:13" ht="12.75">
      <c r="B40" s="118" t="s">
        <v>468</v>
      </c>
      <c r="C40" s="116"/>
      <c r="D40" s="22"/>
      <c r="E40" s="22"/>
      <c r="F40" s="22"/>
      <c r="G40" s="22"/>
      <c r="H40" s="22"/>
      <c r="I40" s="22"/>
      <c r="J40" s="22"/>
      <c r="K40" s="336"/>
      <c r="L40" s="22"/>
      <c r="M40" s="23"/>
    </row>
    <row r="41" spans="2:13" ht="12.75">
      <c r="B41" s="118" t="s">
        <v>1067</v>
      </c>
      <c r="C41" s="116"/>
      <c r="D41" s="22"/>
      <c r="E41" s="22"/>
      <c r="F41" s="22"/>
      <c r="G41" s="22"/>
      <c r="H41" s="22"/>
      <c r="I41" s="22"/>
      <c r="J41" s="22"/>
      <c r="K41" s="336"/>
      <c r="L41" s="22"/>
      <c r="M41" s="23"/>
    </row>
    <row r="42" spans="2:13" ht="12.75">
      <c r="B42" s="21" t="s">
        <v>146</v>
      </c>
      <c r="C42" s="116"/>
      <c r="D42" s="22"/>
      <c r="E42" s="22"/>
      <c r="F42" s="22"/>
      <c r="G42" s="22"/>
      <c r="H42" s="22"/>
      <c r="I42" s="22"/>
      <c r="J42" s="22"/>
      <c r="K42" s="336"/>
      <c r="L42" s="22"/>
      <c r="M42" s="23"/>
    </row>
    <row r="43" spans="2:13" ht="12.75">
      <c r="B43" s="21" t="s">
        <v>147</v>
      </c>
      <c r="C43" s="116"/>
      <c r="D43" s="22"/>
      <c r="E43" s="22"/>
      <c r="F43" s="22"/>
      <c r="G43" s="22"/>
      <c r="H43" s="22"/>
      <c r="I43" s="22"/>
      <c r="J43" s="22"/>
      <c r="K43" s="336"/>
      <c r="L43" s="22"/>
      <c r="M43" s="23"/>
    </row>
    <row r="44" spans="2:13" ht="12.75">
      <c r="B44" s="21" t="s">
        <v>148</v>
      </c>
      <c r="C44" s="116"/>
      <c r="D44" s="22"/>
      <c r="E44" s="22"/>
      <c r="F44" s="22"/>
      <c r="G44" s="22"/>
      <c r="H44" s="22"/>
      <c r="I44" s="22"/>
      <c r="J44" s="22"/>
      <c r="K44" s="336"/>
      <c r="L44" s="22"/>
      <c r="M44" s="23"/>
    </row>
    <row r="45" spans="2:13" ht="12.75">
      <c r="B45" s="119" t="s">
        <v>74</v>
      </c>
      <c r="C45" s="117"/>
      <c r="D45" s="25"/>
      <c r="E45" s="25"/>
      <c r="F45" s="25"/>
      <c r="G45" s="25"/>
      <c r="H45" s="25"/>
      <c r="I45" s="25"/>
      <c r="J45" s="25"/>
      <c r="K45" s="337"/>
      <c r="L45" s="25"/>
      <c r="M45" s="26"/>
    </row>
    <row r="46" ht="8.25" customHeight="1"/>
    <row r="47" ht="12.75">
      <c r="B47" t="s">
        <v>310</v>
      </c>
    </row>
    <row r="48" ht="12.75">
      <c r="B48" t="s">
        <v>311</v>
      </c>
    </row>
    <row r="49" ht="12.75">
      <c r="B49" t="s">
        <v>312</v>
      </c>
    </row>
    <row r="50" ht="12.75">
      <c r="B50" t="s">
        <v>313</v>
      </c>
    </row>
    <row r="52" spans="2:13" ht="15.75">
      <c r="B52" s="506" t="s">
        <v>100</v>
      </c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8"/>
    </row>
    <row r="53" spans="2:27" ht="12.75" customHeight="1">
      <c r="B53" s="428" t="s">
        <v>35</v>
      </c>
      <c r="C53" s="429"/>
      <c r="D53" s="434" t="s">
        <v>36</v>
      </c>
      <c r="E53" s="434" t="s">
        <v>37</v>
      </c>
      <c r="F53" s="434" t="s">
        <v>38</v>
      </c>
      <c r="G53" s="434" t="s">
        <v>39</v>
      </c>
      <c r="H53" s="499" t="s">
        <v>1104</v>
      </c>
      <c r="I53" s="499"/>
      <c r="J53" s="426" t="s">
        <v>40</v>
      </c>
      <c r="K53" s="472" t="s">
        <v>45</v>
      </c>
      <c r="L53" s="441" t="s">
        <v>41</v>
      </c>
      <c r="M53" s="442"/>
      <c r="R53" s="460" t="s">
        <v>119</v>
      </c>
      <c r="S53" s="460" t="s">
        <v>37</v>
      </c>
      <c r="T53" s="460" t="s">
        <v>38</v>
      </c>
      <c r="U53" s="626" t="s">
        <v>120</v>
      </c>
      <c r="V53" s="460" t="s">
        <v>1102</v>
      </c>
      <c r="W53" s="460" t="s">
        <v>1103</v>
      </c>
      <c r="X53" s="460" t="s">
        <v>121</v>
      </c>
      <c r="Y53" s="407" t="s">
        <v>1123</v>
      </c>
      <c r="Z53" s="407" t="s">
        <v>1124</v>
      </c>
      <c r="AA53" s="407" t="s">
        <v>1125</v>
      </c>
    </row>
    <row r="54" spans="2:27" ht="12.75">
      <c r="B54" s="430"/>
      <c r="C54" s="431"/>
      <c r="D54" s="435"/>
      <c r="E54" s="435"/>
      <c r="F54" s="435"/>
      <c r="G54" s="435"/>
      <c r="H54" s="280" t="s">
        <v>1102</v>
      </c>
      <c r="I54" s="279" t="s">
        <v>1103</v>
      </c>
      <c r="J54" s="427"/>
      <c r="K54" s="473"/>
      <c r="L54" s="443"/>
      <c r="M54" s="444"/>
      <c r="R54" s="461"/>
      <c r="S54" s="461"/>
      <c r="T54" s="461"/>
      <c r="U54" s="627"/>
      <c r="V54" s="461"/>
      <c r="W54" s="461"/>
      <c r="X54" s="461"/>
      <c r="Y54" s="408"/>
      <c r="Z54" s="408"/>
      <c r="AA54" s="408"/>
    </row>
    <row r="55" spans="2:27" ht="12.75">
      <c r="B55" s="15" t="s">
        <v>149</v>
      </c>
      <c r="C55" s="95"/>
      <c r="D55" s="19"/>
      <c r="E55" s="19"/>
      <c r="F55" s="19"/>
      <c r="G55" s="19"/>
      <c r="H55" s="19"/>
      <c r="I55" s="19"/>
      <c r="J55" s="19"/>
      <c r="K55" s="17"/>
      <c r="L55" s="19"/>
      <c r="M55" s="20"/>
      <c r="R55" s="44"/>
      <c r="S55" s="45"/>
      <c r="T55" s="45"/>
      <c r="U55" s="45"/>
      <c r="V55" s="45"/>
      <c r="W55" s="45"/>
      <c r="X55" s="46"/>
      <c r="Y55" s="342"/>
      <c r="Z55" s="339"/>
      <c r="AA55" s="343"/>
    </row>
    <row r="56" spans="2:27" ht="28.5" customHeight="1">
      <c r="B56" s="504" t="s">
        <v>150</v>
      </c>
      <c r="C56" s="505"/>
      <c r="D56" s="9" t="s">
        <v>194</v>
      </c>
      <c r="E56" s="9" t="s">
        <v>49</v>
      </c>
      <c r="F56" s="9" t="s">
        <v>20</v>
      </c>
      <c r="G56" s="9" t="s">
        <v>63</v>
      </c>
      <c r="H56" s="14"/>
      <c r="I56" s="14"/>
      <c r="J56" s="10">
        <v>4</v>
      </c>
      <c r="K56" s="10">
        <f>AA56</f>
        <v>52</v>
      </c>
      <c r="L56" s="423" t="s">
        <v>93</v>
      </c>
      <c r="M56" s="424"/>
      <c r="O56" s="60">
        <v>0</v>
      </c>
      <c r="P56" s="327">
        <f>O56*K56</f>
        <v>0</v>
      </c>
      <c r="R56" s="322">
        <v>10</v>
      </c>
      <c r="S56" s="322"/>
      <c r="T56" s="322"/>
      <c r="U56" s="322">
        <v>3</v>
      </c>
      <c r="V56" s="322"/>
      <c r="W56" s="322"/>
      <c r="X56" s="322">
        <f>SUM(R56:W56)</f>
        <v>13</v>
      </c>
      <c r="Y56" s="330">
        <f>X56*J56</f>
        <v>52</v>
      </c>
      <c r="Z56" s="330">
        <v>0</v>
      </c>
      <c r="AA56" s="330">
        <f>Y56+Z56</f>
        <v>52</v>
      </c>
    </row>
    <row r="57" spans="2:27" ht="12.75">
      <c r="B57" s="504" t="s">
        <v>151</v>
      </c>
      <c r="C57" s="505"/>
      <c r="D57" s="71" t="s">
        <v>953</v>
      </c>
      <c r="E57" s="9" t="s">
        <v>49</v>
      </c>
      <c r="F57" s="48" t="s">
        <v>20</v>
      </c>
      <c r="G57" s="48" t="s">
        <v>63</v>
      </c>
      <c r="H57" s="14"/>
      <c r="I57" s="14"/>
      <c r="J57" s="10">
        <v>4</v>
      </c>
      <c r="K57" s="10">
        <f>AA57</f>
        <v>32</v>
      </c>
      <c r="L57" s="423" t="s">
        <v>42</v>
      </c>
      <c r="M57" s="424"/>
      <c r="O57" s="60">
        <v>0</v>
      </c>
      <c r="P57" s="327">
        <f>O57*K57</f>
        <v>0</v>
      </c>
      <c r="R57" s="322">
        <v>5</v>
      </c>
      <c r="S57" s="322"/>
      <c r="T57" s="322"/>
      <c r="U57" s="322">
        <v>3</v>
      </c>
      <c r="V57" s="322"/>
      <c r="W57" s="322"/>
      <c r="X57" s="322">
        <f>SUM(R57:W57)</f>
        <v>8</v>
      </c>
      <c r="Y57" s="330">
        <f>X57*J57</f>
        <v>32</v>
      </c>
      <c r="Z57" s="330">
        <v>0</v>
      </c>
      <c r="AA57" s="330">
        <f>Y57+Z57</f>
        <v>32</v>
      </c>
    </row>
    <row r="58" spans="1:25" ht="12.75">
      <c r="A58" s="65"/>
      <c r="B58" s="66"/>
      <c r="C58" s="66"/>
      <c r="D58" s="61"/>
      <c r="E58" s="61"/>
      <c r="F58" s="61"/>
      <c r="G58" s="62"/>
      <c r="H58" s="62"/>
      <c r="I58" s="62"/>
      <c r="J58" s="63"/>
      <c r="K58" s="63"/>
      <c r="L58" s="63"/>
      <c r="M58" s="63"/>
      <c r="N58" s="65"/>
      <c r="R58" s="64"/>
      <c r="S58" s="64"/>
      <c r="T58" s="64"/>
      <c r="U58" s="64"/>
      <c r="V58" s="64"/>
      <c r="W58" s="64"/>
      <c r="X58" s="64"/>
      <c r="Y58" s="65"/>
    </row>
    <row r="59" spans="2:13" ht="15.75">
      <c r="B59" s="506" t="s">
        <v>152</v>
      </c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8"/>
    </row>
    <row r="60" spans="2:27" ht="12.75" customHeight="1">
      <c r="B60" s="428" t="s">
        <v>35</v>
      </c>
      <c r="C60" s="429"/>
      <c r="D60" s="434" t="s">
        <v>36</v>
      </c>
      <c r="E60" s="434" t="s">
        <v>37</v>
      </c>
      <c r="F60" s="434" t="s">
        <v>38</v>
      </c>
      <c r="G60" s="434" t="s">
        <v>39</v>
      </c>
      <c r="H60" s="499" t="s">
        <v>1104</v>
      </c>
      <c r="I60" s="499"/>
      <c r="J60" s="426" t="s">
        <v>40</v>
      </c>
      <c r="K60" s="472" t="s">
        <v>45</v>
      </c>
      <c r="L60" s="441" t="s">
        <v>41</v>
      </c>
      <c r="M60" s="442"/>
      <c r="R60" s="460" t="s">
        <v>119</v>
      </c>
      <c r="S60" s="460" t="s">
        <v>37</v>
      </c>
      <c r="T60" s="460" t="s">
        <v>38</v>
      </c>
      <c r="U60" s="626" t="s">
        <v>120</v>
      </c>
      <c r="V60" s="460" t="s">
        <v>1102</v>
      </c>
      <c r="W60" s="460" t="s">
        <v>1103</v>
      </c>
      <c r="X60" s="460" t="s">
        <v>121</v>
      </c>
      <c r="Y60" s="407" t="s">
        <v>1123</v>
      </c>
      <c r="Z60" s="407" t="s">
        <v>1124</v>
      </c>
      <c r="AA60" s="407" t="s">
        <v>1125</v>
      </c>
    </row>
    <row r="61" spans="2:27" ht="12.75">
      <c r="B61" s="430"/>
      <c r="C61" s="431"/>
      <c r="D61" s="435"/>
      <c r="E61" s="435"/>
      <c r="F61" s="435"/>
      <c r="G61" s="435"/>
      <c r="H61" s="280" t="s">
        <v>1102</v>
      </c>
      <c r="I61" s="279" t="s">
        <v>1103</v>
      </c>
      <c r="J61" s="427"/>
      <c r="K61" s="473"/>
      <c r="L61" s="443"/>
      <c r="M61" s="444"/>
      <c r="R61" s="461"/>
      <c r="S61" s="461"/>
      <c r="T61" s="461"/>
      <c r="U61" s="627"/>
      <c r="V61" s="461"/>
      <c r="W61" s="461"/>
      <c r="X61" s="461"/>
      <c r="Y61" s="408"/>
      <c r="Z61" s="408"/>
      <c r="AA61" s="408"/>
    </row>
    <row r="62" spans="2:27" ht="12.75">
      <c r="B62" s="597" t="s">
        <v>127</v>
      </c>
      <c r="C62" s="598"/>
      <c r="D62" s="54" t="s">
        <v>128</v>
      </c>
      <c r="E62" s="54"/>
      <c r="F62" s="54"/>
      <c r="G62" s="54"/>
      <c r="H62" s="54"/>
      <c r="I62" s="54"/>
      <c r="J62" s="56">
        <v>1</v>
      </c>
      <c r="K62" s="10">
        <f>AA62</f>
        <v>20</v>
      </c>
      <c r="L62" s="423">
        <v>1</v>
      </c>
      <c r="M62" s="424"/>
      <c r="O62" s="60">
        <v>0</v>
      </c>
      <c r="P62" s="327">
        <f>O62*K62</f>
        <v>0</v>
      </c>
      <c r="R62" s="330">
        <v>20</v>
      </c>
      <c r="S62" s="313"/>
      <c r="T62" s="313"/>
      <c r="U62" s="313"/>
      <c r="V62" s="313"/>
      <c r="W62" s="313"/>
      <c r="X62" s="322">
        <f>SUM(R62:W62)</f>
        <v>20</v>
      </c>
      <c r="Y62" s="330">
        <f>X62*J62</f>
        <v>20</v>
      </c>
      <c r="Z62" s="330">
        <v>0</v>
      </c>
      <c r="AA62" s="330">
        <f>Y62+Z62</f>
        <v>20</v>
      </c>
    </row>
    <row r="63" spans="2:27" ht="12.75">
      <c r="B63" s="15"/>
      <c r="C63" s="95"/>
      <c r="D63" s="16"/>
      <c r="E63" s="16"/>
      <c r="F63" s="16"/>
      <c r="G63" s="16"/>
      <c r="H63" s="16"/>
      <c r="I63" s="16"/>
      <c r="J63" s="17"/>
      <c r="K63" s="47"/>
      <c r="L63" s="47"/>
      <c r="M63" s="18"/>
      <c r="R63" s="323"/>
      <c r="S63" s="324"/>
      <c r="T63" s="324"/>
      <c r="U63" s="324"/>
      <c r="V63" s="324"/>
      <c r="W63" s="324"/>
      <c r="X63" s="325"/>
      <c r="Y63" s="342"/>
      <c r="Z63" s="339"/>
      <c r="AA63" s="343"/>
    </row>
    <row r="64" spans="2:27" ht="12.75">
      <c r="B64" s="504" t="s">
        <v>28</v>
      </c>
      <c r="C64" s="505"/>
      <c r="D64" s="9" t="s">
        <v>137</v>
      </c>
      <c r="E64" s="1" t="s">
        <v>16</v>
      </c>
      <c r="F64" s="48" t="s">
        <v>21</v>
      </c>
      <c r="G64" s="14"/>
      <c r="H64" s="14"/>
      <c r="I64" s="14"/>
      <c r="J64" s="10">
        <v>4</v>
      </c>
      <c r="K64" s="10">
        <f aca="true" t="shared" si="9" ref="K64:K71">AA64</f>
        <v>68</v>
      </c>
      <c r="L64" s="449" t="s">
        <v>59</v>
      </c>
      <c r="M64" s="450"/>
      <c r="O64" s="60">
        <v>0</v>
      </c>
      <c r="P64" s="327">
        <f aca="true" t="shared" si="10" ref="P64:P71">O64*K64</f>
        <v>0</v>
      </c>
      <c r="R64" s="322">
        <v>10</v>
      </c>
      <c r="S64" s="322">
        <v>2</v>
      </c>
      <c r="T64" s="322">
        <v>5</v>
      </c>
      <c r="U64" s="322"/>
      <c r="V64" s="322"/>
      <c r="W64" s="322"/>
      <c r="X64" s="322">
        <f aca="true" t="shared" si="11" ref="X64:X71">SUM(R64:W64)</f>
        <v>17</v>
      </c>
      <c r="Y64" s="330">
        <f aca="true" t="shared" si="12" ref="Y64:Y71">X64*J64</f>
        <v>68</v>
      </c>
      <c r="Z64" s="330">
        <v>0</v>
      </c>
      <c r="AA64" s="330">
        <f aca="true" t="shared" si="13" ref="AA64:AA71">Y64+Z64</f>
        <v>68</v>
      </c>
    </row>
    <row r="65" spans="2:27" ht="12.75">
      <c r="B65" s="524" t="s">
        <v>138</v>
      </c>
      <c r="C65" s="525"/>
      <c r="D65" s="9" t="s">
        <v>194</v>
      </c>
      <c r="E65" s="9" t="s">
        <v>49</v>
      </c>
      <c r="F65" s="9" t="s">
        <v>20</v>
      </c>
      <c r="G65" s="9" t="s">
        <v>50</v>
      </c>
      <c r="H65" s="14"/>
      <c r="I65" s="14"/>
      <c r="J65" s="10">
        <v>4</v>
      </c>
      <c r="K65" s="10">
        <f t="shared" si="9"/>
        <v>52</v>
      </c>
      <c r="L65" s="451"/>
      <c r="M65" s="452"/>
      <c r="O65" s="60">
        <v>0</v>
      </c>
      <c r="P65" s="327">
        <f t="shared" si="10"/>
        <v>0</v>
      </c>
      <c r="R65" s="322">
        <v>10</v>
      </c>
      <c r="S65" s="322"/>
      <c r="T65" s="322"/>
      <c r="U65" s="322">
        <v>3</v>
      </c>
      <c r="V65" s="322"/>
      <c r="W65" s="322"/>
      <c r="X65" s="322">
        <f t="shared" si="11"/>
        <v>13</v>
      </c>
      <c r="Y65" s="330">
        <f t="shared" si="12"/>
        <v>52</v>
      </c>
      <c r="Z65" s="330">
        <v>0</v>
      </c>
      <c r="AA65" s="330">
        <f t="shared" si="13"/>
        <v>52</v>
      </c>
    </row>
    <row r="66" spans="2:27" ht="12.75">
      <c r="B66" s="588" t="s">
        <v>153</v>
      </c>
      <c r="C66" s="589"/>
      <c r="D66" s="13" t="s">
        <v>23</v>
      </c>
      <c r="E66" s="9" t="s">
        <v>16</v>
      </c>
      <c r="F66" s="9" t="s">
        <v>20</v>
      </c>
      <c r="G66" s="14"/>
      <c r="H66" s="14"/>
      <c r="I66" s="14"/>
      <c r="J66" s="10">
        <v>4</v>
      </c>
      <c r="K66" s="10">
        <f t="shared" si="9"/>
        <v>48</v>
      </c>
      <c r="L66" s="449" t="s">
        <v>59</v>
      </c>
      <c r="M66" s="450"/>
      <c r="O66" s="60">
        <v>0</v>
      </c>
      <c r="P66" s="327">
        <f t="shared" si="10"/>
        <v>0</v>
      </c>
      <c r="R66" s="322">
        <v>10</v>
      </c>
      <c r="S66" s="322">
        <v>2</v>
      </c>
      <c r="T66" s="322"/>
      <c r="U66" s="322"/>
      <c r="V66" s="322"/>
      <c r="W66" s="322"/>
      <c r="X66" s="322">
        <f t="shared" si="11"/>
        <v>12</v>
      </c>
      <c r="Y66" s="330">
        <f t="shared" si="12"/>
        <v>48</v>
      </c>
      <c r="Z66" s="330">
        <v>0</v>
      </c>
      <c r="AA66" s="330">
        <f t="shared" si="13"/>
        <v>48</v>
      </c>
    </row>
    <row r="67" spans="2:27" ht="12.75">
      <c r="B67" s="590"/>
      <c r="C67" s="591"/>
      <c r="D67" s="9" t="s">
        <v>43</v>
      </c>
      <c r="E67" s="9" t="s">
        <v>16</v>
      </c>
      <c r="F67" s="9" t="s">
        <v>20</v>
      </c>
      <c r="G67" s="14"/>
      <c r="H67" s="14"/>
      <c r="I67" s="14"/>
      <c r="J67" s="10">
        <v>4</v>
      </c>
      <c r="K67" s="10">
        <f t="shared" si="9"/>
        <v>28</v>
      </c>
      <c r="L67" s="581"/>
      <c r="M67" s="582"/>
      <c r="O67" s="60">
        <v>0</v>
      </c>
      <c r="P67" s="327">
        <f t="shared" si="10"/>
        <v>0</v>
      </c>
      <c r="R67" s="322">
        <v>5</v>
      </c>
      <c r="S67" s="322">
        <v>2</v>
      </c>
      <c r="T67" s="322"/>
      <c r="U67" s="322"/>
      <c r="V67" s="322"/>
      <c r="W67" s="322"/>
      <c r="X67" s="322">
        <f t="shared" si="11"/>
        <v>7</v>
      </c>
      <c r="Y67" s="330">
        <f t="shared" si="12"/>
        <v>28</v>
      </c>
      <c r="Z67" s="330">
        <v>0</v>
      </c>
      <c r="AA67" s="330">
        <f t="shared" si="13"/>
        <v>28</v>
      </c>
    </row>
    <row r="68" spans="2:27" ht="12.75">
      <c r="B68" s="592"/>
      <c r="C68" s="593"/>
      <c r="D68" s="1" t="s">
        <v>23</v>
      </c>
      <c r="E68" s="1" t="s">
        <v>16</v>
      </c>
      <c r="F68" s="6" t="s">
        <v>20</v>
      </c>
      <c r="G68" s="5"/>
      <c r="H68" s="6" t="s">
        <v>124</v>
      </c>
      <c r="I68" s="6"/>
      <c r="J68" s="4">
        <v>4</v>
      </c>
      <c r="K68" s="10">
        <f t="shared" si="9"/>
        <v>80</v>
      </c>
      <c r="L68" s="451"/>
      <c r="M68" s="452"/>
      <c r="O68" s="60">
        <v>0</v>
      </c>
      <c r="P68" s="327">
        <f t="shared" si="10"/>
        <v>0</v>
      </c>
      <c r="R68" s="322">
        <v>10</v>
      </c>
      <c r="S68" s="322">
        <v>2</v>
      </c>
      <c r="T68" s="322">
        <v>5</v>
      </c>
      <c r="U68" s="322"/>
      <c r="V68" s="322">
        <v>3</v>
      </c>
      <c r="W68" s="322"/>
      <c r="X68" s="322">
        <f t="shared" si="11"/>
        <v>20</v>
      </c>
      <c r="Y68" s="330">
        <f t="shared" si="12"/>
        <v>80</v>
      </c>
      <c r="Z68" s="330">
        <v>0</v>
      </c>
      <c r="AA68" s="330">
        <f t="shared" si="13"/>
        <v>80</v>
      </c>
    </row>
    <row r="69" spans="2:27" ht="12.75">
      <c r="B69" s="504" t="s">
        <v>154</v>
      </c>
      <c r="C69" s="505"/>
      <c r="D69" s="60" t="s">
        <v>43</v>
      </c>
      <c r="E69" s="1" t="s">
        <v>16</v>
      </c>
      <c r="F69" s="9" t="s">
        <v>20</v>
      </c>
      <c r="G69" s="9"/>
      <c r="H69" s="9"/>
      <c r="I69" s="9"/>
      <c r="J69" s="9">
        <v>4</v>
      </c>
      <c r="K69" s="10">
        <f t="shared" si="9"/>
        <v>28</v>
      </c>
      <c r="L69" s="704" t="s">
        <v>85</v>
      </c>
      <c r="M69" s="705"/>
      <c r="O69" s="60">
        <v>0</v>
      </c>
      <c r="P69" s="327">
        <f t="shared" si="10"/>
        <v>0</v>
      </c>
      <c r="R69" s="322">
        <v>5</v>
      </c>
      <c r="S69" s="322">
        <v>2</v>
      </c>
      <c r="T69" s="322"/>
      <c r="U69" s="322"/>
      <c r="V69" s="322"/>
      <c r="W69" s="322"/>
      <c r="X69" s="322">
        <f t="shared" si="11"/>
        <v>7</v>
      </c>
      <c r="Y69" s="330">
        <f t="shared" si="12"/>
        <v>28</v>
      </c>
      <c r="Z69" s="330">
        <v>0</v>
      </c>
      <c r="AA69" s="330">
        <f t="shared" si="13"/>
        <v>28</v>
      </c>
    </row>
    <row r="70" spans="2:27" ht="12.75">
      <c r="B70" s="504" t="s">
        <v>115</v>
      </c>
      <c r="C70" s="505"/>
      <c r="D70" s="9" t="s">
        <v>44</v>
      </c>
      <c r="E70" s="1" t="s">
        <v>49</v>
      </c>
      <c r="F70" s="9" t="s">
        <v>20</v>
      </c>
      <c r="G70" s="9"/>
      <c r="H70" s="9"/>
      <c r="I70" s="9"/>
      <c r="J70" s="9">
        <v>4</v>
      </c>
      <c r="K70" s="10">
        <f t="shared" si="9"/>
        <v>20</v>
      </c>
      <c r="L70" s="704" t="s">
        <v>42</v>
      </c>
      <c r="M70" s="705"/>
      <c r="O70" s="60">
        <v>0</v>
      </c>
      <c r="P70" s="327">
        <f t="shared" si="10"/>
        <v>0</v>
      </c>
      <c r="R70" s="322">
        <v>5</v>
      </c>
      <c r="S70" s="322"/>
      <c r="T70" s="322"/>
      <c r="U70" s="322"/>
      <c r="V70" s="322"/>
      <c r="W70" s="322"/>
      <c r="X70" s="322">
        <f t="shared" si="11"/>
        <v>5</v>
      </c>
      <c r="Y70" s="330">
        <f t="shared" si="12"/>
        <v>20</v>
      </c>
      <c r="Z70" s="330">
        <v>0</v>
      </c>
      <c r="AA70" s="330">
        <f t="shared" si="13"/>
        <v>20</v>
      </c>
    </row>
    <row r="71" spans="2:27" ht="12.75">
      <c r="B71" s="524" t="s">
        <v>135</v>
      </c>
      <c r="C71" s="525"/>
      <c r="D71" s="9" t="s">
        <v>44</v>
      </c>
      <c r="E71" s="9" t="s">
        <v>49</v>
      </c>
      <c r="F71" s="48" t="s">
        <v>20</v>
      </c>
      <c r="G71" s="48" t="s">
        <v>63</v>
      </c>
      <c r="H71" s="14"/>
      <c r="I71" s="14"/>
      <c r="J71" s="10">
        <v>4</v>
      </c>
      <c r="K71" s="10">
        <f t="shared" si="9"/>
        <v>32</v>
      </c>
      <c r="L71" s="423" t="s">
        <v>59</v>
      </c>
      <c r="M71" s="424"/>
      <c r="O71" s="60">
        <v>0</v>
      </c>
      <c r="P71" s="327">
        <f t="shared" si="10"/>
        <v>0</v>
      </c>
      <c r="R71" s="322">
        <v>5</v>
      </c>
      <c r="S71" s="322"/>
      <c r="T71" s="322"/>
      <c r="U71" s="322">
        <v>3</v>
      </c>
      <c r="V71" s="322"/>
      <c r="W71" s="322"/>
      <c r="X71" s="322">
        <f t="shared" si="11"/>
        <v>8</v>
      </c>
      <c r="Y71" s="330">
        <f t="shared" si="12"/>
        <v>32</v>
      </c>
      <c r="Z71" s="330">
        <v>0</v>
      </c>
      <c r="AA71" s="330">
        <f t="shared" si="13"/>
        <v>32</v>
      </c>
    </row>
    <row r="74" spans="2:13" ht="15.75">
      <c r="B74" s="506" t="s">
        <v>662</v>
      </c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8"/>
    </row>
    <row r="75" spans="2:27" ht="12.75" customHeight="1">
      <c r="B75" s="428" t="s">
        <v>35</v>
      </c>
      <c r="C75" s="429"/>
      <c r="D75" s="434" t="s">
        <v>36</v>
      </c>
      <c r="E75" s="434" t="s">
        <v>37</v>
      </c>
      <c r="F75" s="434" t="s">
        <v>38</v>
      </c>
      <c r="G75" s="434" t="s">
        <v>39</v>
      </c>
      <c r="H75" s="499" t="s">
        <v>1104</v>
      </c>
      <c r="I75" s="499"/>
      <c r="J75" s="426" t="s">
        <v>40</v>
      </c>
      <c r="K75" s="472" t="s">
        <v>45</v>
      </c>
      <c r="L75" s="441" t="s">
        <v>41</v>
      </c>
      <c r="M75" s="442"/>
      <c r="R75" s="460" t="s">
        <v>119</v>
      </c>
      <c r="S75" s="460" t="s">
        <v>37</v>
      </c>
      <c r="T75" s="460" t="s">
        <v>38</v>
      </c>
      <c r="U75" s="626" t="s">
        <v>120</v>
      </c>
      <c r="V75" s="460" t="s">
        <v>1102</v>
      </c>
      <c r="W75" s="460" t="s">
        <v>1103</v>
      </c>
      <c r="X75" s="460" t="s">
        <v>121</v>
      </c>
      <c r="Y75" s="407" t="s">
        <v>1123</v>
      </c>
      <c r="Z75" s="407" t="s">
        <v>1124</v>
      </c>
      <c r="AA75" s="407" t="s">
        <v>1125</v>
      </c>
    </row>
    <row r="76" spans="2:27" ht="12.75">
      <c r="B76" s="430"/>
      <c r="C76" s="431"/>
      <c r="D76" s="435"/>
      <c r="E76" s="435"/>
      <c r="F76" s="435"/>
      <c r="G76" s="435"/>
      <c r="H76" s="280" t="s">
        <v>1102</v>
      </c>
      <c r="I76" s="279" t="s">
        <v>1103</v>
      </c>
      <c r="J76" s="427"/>
      <c r="K76" s="473"/>
      <c r="L76" s="443"/>
      <c r="M76" s="444"/>
      <c r="R76" s="461"/>
      <c r="S76" s="461"/>
      <c r="T76" s="461"/>
      <c r="U76" s="627"/>
      <c r="V76" s="461"/>
      <c r="W76" s="461"/>
      <c r="X76" s="461"/>
      <c r="Y76" s="408"/>
      <c r="Z76" s="408"/>
      <c r="AA76" s="408"/>
    </row>
    <row r="77" spans="2:27" ht="12.75">
      <c r="B77" s="597" t="s">
        <v>127</v>
      </c>
      <c r="C77" s="598"/>
      <c r="D77" s="54" t="s">
        <v>128</v>
      </c>
      <c r="E77" s="54"/>
      <c r="F77" s="54"/>
      <c r="G77" s="54"/>
      <c r="H77" s="54"/>
      <c r="I77" s="54"/>
      <c r="J77" s="56">
        <v>1</v>
      </c>
      <c r="K77" s="10">
        <f>AA77</f>
        <v>20</v>
      </c>
      <c r="L77" s="423">
        <v>1</v>
      </c>
      <c r="M77" s="424"/>
      <c r="O77" s="60">
        <v>0</v>
      </c>
      <c r="P77" s="327">
        <f>O77*K77</f>
        <v>0</v>
      </c>
      <c r="R77" s="330">
        <v>20</v>
      </c>
      <c r="S77" s="313"/>
      <c r="T77" s="313"/>
      <c r="U77" s="313"/>
      <c r="V77" s="313"/>
      <c r="W77" s="313"/>
      <c r="X77" s="322">
        <f>SUM(R77:W77)</f>
        <v>20</v>
      </c>
      <c r="Y77" s="330">
        <f>X77*J77</f>
        <v>20</v>
      </c>
      <c r="Z77" s="330">
        <v>0</v>
      </c>
      <c r="AA77" s="330">
        <f>Y77+Z77</f>
        <v>20</v>
      </c>
    </row>
    <row r="78" spans="2:27" ht="12.75">
      <c r="B78" s="15" t="s">
        <v>129</v>
      </c>
      <c r="C78" s="95"/>
      <c r="D78" s="16"/>
      <c r="E78" s="16"/>
      <c r="F78" s="16"/>
      <c r="G78" s="16"/>
      <c r="H78" s="16"/>
      <c r="I78" s="16"/>
      <c r="J78" s="17"/>
      <c r="K78" s="47"/>
      <c r="L78" s="47"/>
      <c r="M78" s="18"/>
      <c r="R78" s="44"/>
      <c r="S78" s="45"/>
      <c r="T78" s="45"/>
      <c r="U78" s="45"/>
      <c r="V78" s="45"/>
      <c r="W78" s="45"/>
      <c r="X78" s="46"/>
      <c r="Y78" s="342"/>
      <c r="Z78" s="339"/>
      <c r="AA78" s="343"/>
    </row>
    <row r="79" spans="2:27" ht="12.75">
      <c r="B79" s="576" t="s">
        <v>28</v>
      </c>
      <c r="C79" s="577"/>
      <c r="D79" s="71" t="s">
        <v>194</v>
      </c>
      <c r="E79" s="71" t="s">
        <v>49</v>
      </c>
      <c r="F79" s="71" t="s">
        <v>20</v>
      </c>
      <c r="G79" s="71" t="s">
        <v>173</v>
      </c>
      <c r="H79" s="1"/>
      <c r="I79" s="1"/>
      <c r="J79" s="10">
        <v>4</v>
      </c>
      <c r="K79" s="10">
        <f aca="true" t="shared" si="14" ref="K79:K85">AA79</f>
        <v>52</v>
      </c>
      <c r="L79" s="675" t="s">
        <v>42</v>
      </c>
      <c r="M79" s="647"/>
      <c r="O79" s="60">
        <v>0</v>
      </c>
      <c r="P79" s="327">
        <f aca="true" t="shared" si="15" ref="P79:P85">O79*K79</f>
        <v>0</v>
      </c>
      <c r="R79" s="322">
        <v>10</v>
      </c>
      <c r="S79" s="322"/>
      <c r="T79" s="322"/>
      <c r="U79" s="322">
        <v>3</v>
      </c>
      <c r="V79" s="322"/>
      <c r="W79" s="322"/>
      <c r="X79" s="322">
        <f aca="true" t="shared" si="16" ref="X79:X85">SUM(R79:W79)</f>
        <v>13</v>
      </c>
      <c r="Y79" s="330">
        <f aca="true" t="shared" si="17" ref="Y79:Y85">X79*J79</f>
        <v>52</v>
      </c>
      <c r="Z79" s="330">
        <v>0</v>
      </c>
      <c r="AA79" s="330">
        <f aca="true" t="shared" si="18" ref="AA79:AA85">Y79+Z79</f>
        <v>52</v>
      </c>
    </row>
    <row r="80" spans="2:27" ht="12.75" customHeight="1">
      <c r="B80" s="629"/>
      <c r="C80" s="638"/>
      <c r="D80" s="436" t="s">
        <v>137</v>
      </c>
      <c r="E80" s="53" t="s">
        <v>16</v>
      </c>
      <c r="F80" s="71" t="s">
        <v>20</v>
      </c>
      <c r="G80" s="9"/>
      <c r="H80" s="9"/>
      <c r="I80" s="9"/>
      <c r="J80" s="70">
        <v>4</v>
      </c>
      <c r="K80" s="10">
        <f t="shared" si="14"/>
        <v>48</v>
      </c>
      <c r="L80" s="683"/>
      <c r="M80" s="648"/>
      <c r="O80" s="60">
        <v>0</v>
      </c>
      <c r="P80" s="327">
        <f t="shared" si="15"/>
        <v>0</v>
      </c>
      <c r="R80" s="322">
        <v>10</v>
      </c>
      <c r="S80" s="322">
        <v>2</v>
      </c>
      <c r="T80" s="322"/>
      <c r="U80" s="322"/>
      <c r="V80" s="322"/>
      <c r="W80" s="322"/>
      <c r="X80" s="322">
        <f t="shared" si="16"/>
        <v>12</v>
      </c>
      <c r="Y80" s="330">
        <f t="shared" si="17"/>
        <v>48</v>
      </c>
      <c r="Z80" s="330">
        <v>0</v>
      </c>
      <c r="AA80" s="330">
        <f t="shared" si="18"/>
        <v>48</v>
      </c>
    </row>
    <row r="81" spans="2:27" ht="12.75">
      <c r="B81" s="578"/>
      <c r="C81" s="579"/>
      <c r="D81" s="480"/>
      <c r="E81" s="71" t="s">
        <v>49</v>
      </c>
      <c r="F81" s="71" t="s">
        <v>20</v>
      </c>
      <c r="G81" s="9"/>
      <c r="H81" s="9"/>
      <c r="I81" s="9"/>
      <c r="J81" s="10">
        <v>4</v>
      </c>
      <c r="K81" s="10">
        <f t="shared" si="14"/>
        <v>52</v>
      </c>
      <c r="L81" s="676"/>
      <c r="M81" s="649"/>
      <c r="O81" s="60">
        <v>0</v>
      </c>
      <c r="P81" s="327">
        <f t="shared" si="15"/>
        <v>0</v>
      </c>
      <c r="R81" s="322">
        <v>10</v>
      </c>
      <c r="S81" s="322"/>
      <c r="T81" s="322"/>
      <c r="U81" s="322">
        <v>3</v>
      </c>
      <c r="V81" s="322"/>
      <c r="W81" s="322"/>
      <c r="X81" s="322">
        <f t="shared" si="16"/>
        <v>13</v>
      </c>
      <c r="Y81" s="330">
        <f t="shared" si="17"/>
        <v>52</v>
      </c>
      <c r="Z81" s="330">
        <v>0</v>
      </c>
      <c r="AA81" s="330">
        <f t="shared" si="18"/>
        <v>52</v>
      </c>
    </row>
    <row r="82" spans="2:27" ht="12.75">
      <c r="B82" s="597" t="s">
        <v>29</v>
      </c>
      <c r="C82" s="598"/>
      <c r="D82" s="75" t="s">
        <v>826</v>
      </c>
      <c r="E82" s="75" t="s">
        <v>49</v>
      </c>
      <c r="F82" s="71" t="s">
        <v>19</v>
      </c>
      <c r="G82" s="94" t="s">
        <v>63</v>
      </c>
      <c r="H82" s="68"/>
      <c r="I82" s="68"/>
      <c r="J82" s="70">
        <v>4</v>
      </c>
      <c r="K82" s="10">
        <f t="shared" si="14"/>
        <v>42</v>
      </c>
      <c r="L82" s="672" t="s">
        <v>42</v>
      </c>
      <c r="M82" s="673"/>
      <c r="O82" s="60">
        <v>0</v>
      </c>
      <c r="P82" s="327">
        <f t="shared" si="15"/>
        <v>0</v>
      </c>
      <c r="R82" s="322">
        <v>10</v>
      </c>
      <c r="S82" s="322"/>
      <c r="T82" s="322">
        <v>-2.5</v>
      </c>
      <c r="U82" s="322">
        <v>3</v>
      </c>
      <c r="V82" s="322"/>
      <c r="W82" s="322"/>
      <c r="X82" s="322">
        <f t="shared" si="16"/>
        <v>10.5</v>
      </c>
      <c r="Y82" s="330">
        <f t="shared" si="17"/>
        <v>42</v>
      </c>
      <c r="Z82" s="330">
        <v>0</v>
      </c>
      <c r="AA82" s="330">
        <f t="shared" si="18"/>
        <v>42</v>
      </c>
    </row>
    <row r="83" spans="2:27" ht="12.75">
      <c r="B83" s="599" t="s">
        <v>663</v>
      </c>
      <c r="C83" s="600"/>
      <c r="D83" s="71" t="s">
        <v>268</v>
      </c>
      <c r="E83" s="74" t="s">
        <v>16</v>
      </c>
      <c r="F83" s="74" t="s">
        <v>20</v>
      </c>
      <c r="G83" s="74"/>
      <c r="H83" s="57"/>
      <c r="I83" s="57"/>
      <c r="J83" s="42">
        <v>4</v>
      </c>
      <c r="K83" s="10">
        <f t="shared" si="14"/>
        <v>28</v>
      </c>
      <c r="L83" s="449" t="s">
        <v>93</v>
      </c>
      <c r="M83" s="450"/>
      <c r="O83" s="60">
        <v>0</v>
      </c>
      <c r="P83" s="327">
        <f t="shared" si="15"/>
        <v>0</v>
      </c>
      <c r="R83" s="322">
        <v>5</v>
      </c>
      <c r="S83" s="322">
        <v>2</v>
      </c>
      <c r="T83" s="322"/>
      <c r="U83" s="322"/>
      <c r="V83" s="322"/>
      <c r="W83" s="322"/>
      <c r="X83" s="322">
        <f t="shared" si="16"/>
        <v>7</v>
      </c>
      <c r="Y83" s="330">
        <f t="shared" si="17"/>
        <v>28</v>
      </c>
      <c r="Z83" s="330">
        <v>0</v>
      </c>
      <c r="AA83" s="330">
        <f t="shared" si="18"/>
        <v>28</v>
      </c>
    </row>
    <row r="84" spans="2:27" ht="12.75">
      <c r="B84" s="599" t="s">
        <v>484</v>
      </c>
      <c r="C84" s="600"/>
      <c r="D84" s="71" t="s">
        <v>44</v>
      </c>
      <c r="E84" s="71" t="s">
        <v>49</v>
      </c>
      <c r="F84" s="71" t="s">
        <v>20</v>
      </c>
      <c r="G84" s="71" t="s">
        <v>63</v>
      </c>
      <c r="H84" s="1"/>
      <c r="I84" s="1"/>
      <c r="J84" s="10">
        <v>4</v>
      </c>
      <c r="K84" s="10">
        <f t="shared" si="14"/>
        <v>32</v>
      </c>
      <c r="L84" s="449" t="s">
        <v>42</v>
      </c>
      <c r="M84" s="450"/>
      <c r="O84" s="60">
        <v>0</v>
      </c>
      <c r="P84" s="327">
        <f t="shared" si="15"/>
        <v>0</v>
      </c>
      <c r="R84" s="322">
        <v>5</v>
      </c>
      <c r="S84" s="322"/>
      <c r="T84" s="322"/>
      <c r="U84" s="322">
        <v>3</v>
      </c>
      <c r="V84" s="322"/>
      <c r="W84" s="322"/>
      <c r="X84" s="322">
        <f t="shared" si="16"/>
        <v>8</v>
      </c>
      <c r="Y84" s="330">
        <f t="shared" si="17"/>
        <v>32</v>
      </c>
      <c r="Z84" s="330">
        <v>0</v>
      </c>
      <c r="AA84" s="330">
        <f t="shared" si="18"/>
        <v>32</v>
      </c>
    </row>
    <row r="85" spans="2:27" ht="12.75">
      <c r="B85" s="613"/>
      <c r="C85" s="667"/>
      <c r="D85" s="71" t="s">
        <v>953</v>
      </c>
      <c r="E85" s="71" t="s">
        <v>49</v>
      </c>
      <c r="F85" s="71" t="s">
        <v>20</v>
      </c>
      <c r="G85" s="71" t="s">
        <v>63</v>
      </c>
      <c r="H85" s="1"/>
      <c r="I85" s="1"/>
      <c r="J85" s="70">
        <v>4</v>
      </c>
      <c r="K85" s="10">
        <f t="shared" si="14"/>
        <v>32</v>
      </c>
      <c r="L85" s="451"/>
      <c r="M85" s="452"/>
      <c r="O85" s="60">
        <v>0</v>
      </c>
      <c r="P85" s="327">
        <f t="shared" si="15"/>
        <v>0</v>
      </c>
      <c r="R85" s="322">
        <v>5</v>
      </c>
      <c r="S85" s="322"/>
      <c r="T85" s="322"/>
      <c r="U85" s="322">
        <v>3</v>
      </c>
      <c r="V85" s="322"/>
      <c r="W85" s="322"/>
      <c r="X85" s="322">
        <f t="shared" si="16"/>
        <v>8</v>
      </c>
      <c r="Y85" s="330">
        <f t="shared" si="17"/>
        <v>32</v>
      </c>
      <c r="Z85" s="330">
        <v>0</v>
      </c>
      <c r="AA85" s="330">
        <f t="shared" si="18"/>
        <v>32</v>
      </c>
    </row>
    <row r="87" spans="15:16" ht="12.75">
      <c r="O87" s="228">
        <f>SUM(O39:O86)</f>
        <v>1</v>
      </c>
      <c r="P87" s="354">
        <f>SUM(P39:P86)</f>
        <v>0</v>
      </c>
    </row>
  </sheetData>
  <sheetProtection/>
  <mergeCells count="160">
    <mergeCell ref="T75:T76"/>
    <mergeCell ref="J75:J76"/>
    <mergeCell ref="K75:K76"/>
    <mergeCell ref="V53:V54"/>
    <mergeCell ref="W53:W54"/>
    <mergeCell ref="V60:V61"/>
    <mergeCell ref="W60:W61"/>
    <mergeCell ref="V75:V76"/>
    <mergeCell ref="W75:W76"/>
    <mergeCell ref="R75:R76"/>
    <mergeCell ref="W3:W4"/>
    <mergeCell ref="B7:C7"/>
    <mergeCell ref="L7:M7"/>
    <mergeCell ref="O2:P2"/>
    <mergeCell ref="B6:C6"/>
    <mergeCell ref="L5:M6"/>
    <mergeCell ref="D3:D4"/>
    <mergeCell ref="E3:E4"/>
    <mergeCell ref="F3:F4"/>
    <mergeCell ref="G3:G4"/>
    <mergeCell ref="H3:I3"/>
    <mergeCell ref="V3:V4"/>
    <mergeCell ref="P3:P4"/>
    <mergeCell ref="L82:M82"/>
    <mergeCell ref="B83:C83"/>
    <mergeCell ref="L83:M83"/>
    <mergeCell ref="L79:M81"/>
    <mergeCell ref="L9:M9"/>
    <mergeCell ref="L10:M10"/>
    <mergeCell ref="L11:M11"/>
    <mergeCell ref="B84:C85"/>
    <mergeCell ref="L84:M85"/>
    <mergeCell ref="L69:M69"/>
    <mergeCell ref="L70:M70"/>
    <mergeCell ref="L71:M71"/>
    <mergeCell ref="L62:M62"/>
    <mergeCell ref="L64:M65"/>
    <mergeCell ref="L66:M68"/>
    <mergeCell ref="B74:M74"/>
    <mergeCell ref="B79:C81"/>
    <mergeCell ref="M12:M16"/>
    <mergeCell ref="B69:C69"/>
    <mergeCell ref="B56:C56"/>
    <mergeCell ref="B57:C57"/>
    <mergeCell ref="L17:M20"/>
    <mergeCell ref="D53:D54"/>
    <mergeCell ref="B24:C24"/>
    <mergeCell ref="B25:C25"/>
    <mergeCell ref="B28:C28"/>
    <mergeCell ref="B15:C15"/>
    <mergeCell ref="B12:B13"/>
    <mergeCell ref="C12:C13"/>
    <mergeCell ref="B62:C62"/>
    <mergeCell ref="B64:C64"/>
    <mergeCell ref="B65:C65"/>
    <mergeCell ref="B66:C68"/>
    <mergeCell ref="B60:C61"/>
    <mergeCell ref="B22:C22"/>
    <mergeCell ref="B16:C16"/>
    <mergeCell ref="B17:C20"/>
    <mergeCell ref="D75:D76"/>
    <mergeCell ref="E75:E76"/>
    <mergeCell ref="F75:F76"/>
    <mergeCell ref="G75:G76"/>
    <mergeCell ref="B70:C70"/>
    <mergeCell ref="B71:C71"/>
    <mergeCell ref="H75:I75"/>
    <mergeCell ref="U75:U76"/>
    <mergeCell ref="B33:C34"/>
    <mergeCell ref="B36:C36"/>
    <mergeCell ref="B35:C35"/>
    <mergeCell ref="B37:C37"/>
    <mergeCell ref="J60:J61"/>
    <mergeCell ref="S53:S54"/>
    <mergeCell ref="R60:R61"/>
    <mergeCell ref="S60:S61"/>
    <mergeCell ref="L75:M76"/>
    <mergeCell ref="X75:X76"/>
    <mergeCell ref="B11:C11"/>
    <mergeCell ref="B14:C14"/>
    <mergeCell ref="B3:C4"/>
    <mergeCell ref="B5:C5"/>
    <mergeCell ref="B9:C9"/>
    <mergeCell ref="B10:C10"/>
    <mergeCell ref="L21:M21"/>
    <mergeCell ref="L33:M34"/>
    <mergeCell ref="L36:M36"/>
    <mergeCell ref="L77:M77"/>
    <mergeCell ref="L57:M57"/>
    <mergeCell ref="L60:M61"/>
    <mergeCell ref="E53:E54"/>
    <mergeCell ref="F53:F54"/>
    <mergeCell ref="L53:M54"/>
    <mergeCell ref="L56:M56"/>
    <mergeCell ref="K60:K61"/>
    <mergeCell ref="L37:M37"/>
    <mergeCell ref="S75:S76"/>
    <mergeCell ref="B82:C82"/>
    <mergeCell ref="D12:D13"/>
    <mergeCell ref="B21:C21"/>
    <mergeCell ref="D80:D81"/>
    <mergeCell ref="B75:C76"/>
    <mergeCell ref="D60:D61"/>
    <mergeCell ref="E60:E61"/>
    <mergeCell ref="F60:F61"/>
    <mergeCell ref="B77:C77"/>
    <mergeCell ref="B29:C29"/>
    <mergeCell ref="B26:C27"/>
    <mergeCell ref="B30:C31"/>
    <mergeCell ref="E26:E27"/>
    <mergeCell ref="D17:D20"/>
    <mergeCell ref="L35:M35"/>
    <mergeCell ref="D26:D27"/>
    <mergeCell ref="G26:G27"/>
    <mergeCell ref="L32:M32"/>
    <mergeCell ref="B52:M52"/>
    <mergeCell ref="L22:M22"/>
    <mergeCell ref="L24:M24"/>
    <mergeCell ref="B32:C32"/>
    <mergeCell ref="L25:M31"/>
    <mergeCell ref="G60:G61"/>
    <mergeCell ref="H60:I60"/>
    <mergeCell ref="F26:F27"/>
    <mergeCell ref="G53:G54"/>
    <mergeCell ref="H53:I53"/>
    <mergeCell ref="T53:T54"/>
    <mergeCell ref="K53:K54"/>
    <mergeCell ref="U53:U54"/>
    <mergeCell ref="B59:M59"/>
    <mergeCell ref="J53:J54"/>
    <mergeCell ref="B53:C54"/>
    <mergeCell ref="R53:R54"/>
    <mergeCell ref="S3:S4"/>
    <mergeCell ref="L3:M4"/>
    <mergeCell ref="O3:O4"/>
    <mergeCell ref="X60:X61"/>
    <mergeCell ref="U3:U4"/>
    <mergeCell ref="T3:T4"/>
    <mergeCell ref="X3:X4"/>
    <mergeCell ref="U60:U61"/>
    <mergeCell ref="X53:X54"/>
    <mergeCell ref="T60:T61"/>
    <mergeCell ref="Y75:Y76"/>
    <mergeCell ref="Z75:Z76"/>
    <mergeCell ref="AA75:AA76"/>
    <mergeCell ref="Y60:Y61"/>
    <mergeCell ref="Z60:Z61"/>
    <mergeCell ref="B2:M2"/>
    <mergeCell ref="R2:X2"/>
    <mergeCell ref="J3:J4"/>
    <mergeCell ref="K3:K4"/>
    <mergeCell ref="R3:R4"/>
    <mergeCell ref="AA60:AA61"/>
    <mergeCell ref="Y53:Y54"/>
    <mergeCell ref="Z53:Z54"/>
    <mergeCell ref="AA53:AA54"/>
    <mergeCell ref="Y2:AA2"/>
    <mergeCell ref="Y3:Y4"/>
    <mergeCell ref="Z3:Z4"/>
    <mergeCell ref="AA3:AA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AA2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57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8" width="8.00390625" style="43" customWidth="1"/>
    <col min="19" max="19" width="7.7109375" style="43" customWidth="1"/>
    <col min="20" max="20" width="9.140625" style="43" customWidth="1"/>
    <col min="21" max="23" width="7.8515625" style="43" customWidth="1"/>
    <col min="24" max="24" width="9.140625" style="43" customWidth="1"/>
  </cols>
  <sheetData>
    <row r="1" ht="8.25" customHeight="1"/>
    <row r="2" spans="2:27" ht="15.75">
      <c r="B2" s="506" t="s">
        <v>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>
      <c r="B8" s="453" t="s">
        <v>28</v>
      </c>
      <c r="C8" s="454"/>
      <c r="D8" s="9" t="s">
        <v>194</v>
      </c>
      <c r="E8" s="9" t="s">
        <v>49</v>
      </c>
      <c r="F8" s="9" t="s">
        <v>20</v>
      </c>
      <c r="G8" s="9" t="s">
        <v>173</v>
      </c>
      <c r="H8" s="9"/>
      <c r="I8" s="9"/>
      <c r="J8" s="9">
        <v>4</v>
      </c>
      <c r="K8" s="10">
        <f aca="true" t="shared" si="0" ref="K8:K14">AA8</f>
        <v>52</v>
      </c>
      <c r="L8" s="423" t="s">
        <v>42</v>
      </c>
      <c r="M8" s="424"/>
      <c r="O8" s="60">
        <v>0</v>
      </c>
      <c r="P8" s="327">
        <f>O8*K8</f>
        <v>0</v>
      </c>
      <c r="R8" s="322">
        <v>10</v>
      </c>
      <c r="S8" s="322"/>
      <c r="T8" s="322"/>
      <c r="U8" s="322">
        <v>3</v>
      </c>
      <c r="V8" s="322"/>
      <c r="W8" s="322"/>
      <c r="X8" s="322">
        <f aca="true" t="shared" si="1" ref="X8:X14">SUM(R8:W8)</f>
        <v>13</v>
      </c>
      <c r="Y8" s="371">
        <f aca="true" t="shared" si="2" ref="Y8:Y14">X8*J8</f>
        <v>52</v>
      </c>
      <c r="Z8" s="371">
        <v>0</v>
      </c>
      <c r="AA8" s="371">
        <f aca="true" t="shared" si="3" ref="AA8:AA14">Y8+Z8</f>
        <v>52</v>
      </c>
    </row>
    <row r="9" spans="2:27" ht="25.5">
      <c r="B9" s="504" t="s">
        <v>476</v>
      </c>
      <c r="C9" s="505"/>
      <c r="D9" s="53" t="s">
        <v>24</v>
      </c>
      <c r="E9" s="9" t="s">
        <v>49</v>
      </c>
      <c r="F9" s="91" t="s">
        <v>21</v>
      </c>
      <c r="G9" s="53"/>
      <c r="H9" s="178" t="s">
        <v>880</v>
      </c>
      <c r="I9" s="178" t="s">
        <v>1107</v>
      </c>
      <c r="J9" s="53">
        <v>6</v>
      </c>
      <c r="K9" s="10">
        <f t="shared" si="0"/>
        <v>96</v>
      </c>
      <c r="L9" s="553" t="s">
        <v>53</v>
      </c>
      <c r="M9" s="554"/>
      <c r="O9" s="60">
        <v>0</v>
      </c>
      <c r="P9" s="327">
        <f>O9*K9</f>
        <v>0</v>
      </c>
      <c r="R9" s="322">
        <v>5</v>
      </c>
      <c r="S9" s="322"/>
      <c r="T9" s="322">
        <v>5</v>
      </c>
      <c r="U9" s="322"/>
      <c r="V9" s="322">
        <v>3</v>
      </c>
      <c r="W9" s="322">
        <v>3</v>
      </c>
      <c r="X9" s="322">
        <f t="shared" si="1"/>
        <v>16</v>
      </c>
      <c r="Y9" s="371">
        <f t="shared" si="2"/>
        <v>96</v>
      </c>
      <c r="Z9" s="371">
        <v>0</v>
      </c>
      <c r="AA9" s="371">
        <f t="shared" si="3"/>
        <v>96</v>
      </c>
    </row>
    <row r="10" spans="2:27" ht="25.5">
      <c r="B10" s="445" t="s">
        <v>115</v>
      </c>
      <c r="C10" s="446"/>
      <c r="D10" s="436" t="s">
        <v>24</v>
      </c>
      <c r="E10" s="9" t="s">
        <v>16</v>
      </c>
      <c r="F10" s="48" t="s">
        <v>20</v>
      </c>
      <c r="G10" s="9"/>
      <c r="H10" s="178" t="s">
        <v>880</v>
      </c>
      <c r="I10" s="9"/>
      <c r="J10" s="9">
        <v>6</v>
      </c>
      <c r="K10" s="10">
        <f t="shared" si="0"/>
        <v>60</v>
      </c>
      <c r="L10" s="530" t="s">
        <v>477</v>
      </c>
      <c r="M10" s="531"/>
      <c r="O10" s="60">
        <v>0</v>
      </c>
      <c r="P10" s="327">
        <f aca="true" t="shared" si="4" ref="P10:P19">O10*K10</f>
        <v>0</v>
      </c>
      <c r="R10" s="322">
        <v>5</v>
      </c>
      <c r="S10" s="322">
        <v>2</v>
      </c>
      <c r="T10" s="322"/>
      <c r="U10" s="322"/>
      <c r="V10" s="322">
        <v>3</v>
      </c>
      <c r="W10" s="322"/>
      <c r="X10" s="322">
        <f t="shared" si="1"/>
        <v>10</v>
      </c>
      <c r="Y10" s="371">
        <f t="shared" si="2"/>
        <v>60</v>
      </c>
      <c r="Z10" s="371">
        <v>0</v>
      </c>
      <c r="AA10" s="371">
        <f t="shared" si="3"/>
        <v>60</v>
      </c>
    </row>
    <row r="11" spans="2:27" ht="25.5">
      <c r="B11" s="483"/>
      <c r="C11" s="484"/>
      <c r="D11" s="480"/>
      <c r="E11" s="53" t="s">
        <v>49</v>
      </c>
      <c r="F11" s="48" t="s">
        <v>20</v>
      </c>
      <c r="G11" s="9"/>
      <c r="H11" s="178" t="s">
        <v>880</v>
      </c>
      <c r="I11" s="9"/>
      <c r="J11" s="53">
        <v>6</v>
      </c>
      <c r="K11" s="10">
        <f t="shared" si="0"/>
        <v>48</v>
      </c>
      <c r="L11" s="534"/>
      <c r="M11" s="535"/>
      <c r="O11" s="60">
        <v>0</v>
      </c>
      <c r="P11" s="327">
        <f t="shared" si="4"/>
        <v>0</v>
      </c>
      <c r="R11" s="322">
        <v>5</v>
      </c>
      <c r="S11" s="322"/>
      <c r="T11" s="322"/>
      <c r="U11" s="322"/>
      <c r="V11" s="322">
        <v>3</v>
      </c>
      <c r="W11" s="322"/>
      <c r="X11" s="322">
        <f t="shared" si="1"/>
        <v>8</v>
      </c>
      <c r="Y11" s="371">
        <f t="shared" si="2"/>
        <v>48</v>
      </c>
      <c r="Z11" s="371">
        <v>0</v>
      </c>
      <c r="AA11" s="371">
        <f t="shared" si="3"/>
        <v>48</v>
      </c>
    </row>
    <row r="12" spans="2:27" ht="12.75" customHeight="1">
      <c r="B12" s="445" t="s">
        <v>135</v>
      </c>
      <c r="C12" s="446"/>
      <c r="D12" s="74" t="s">
        <v>953</v>
      </c>
      <c r="E12" s="9" t="s">
        <v>49</v>
      </c>
      <c r="F12" s="48" t="s">
        <v>20</v>
      </c>
      <c r="G12" s="9" t="s">
        <v>63</v>
      </c>
      <c r="H12" s="9"/>
      <c r="I12" s="9"/>
      <c r="J12" s="9">
        <v>4</v>
      </c>
      <c r="K12" s="10">
        <f t="shared" si="0"/>
        <v>32</v>
      </c>
      <c r="L12" s="530" t="s">
        <v>53</v>
      </c>
      <c r="M12" s="531"/>
      <c r="O12" s="60">
        <v>0</v>
      </c>
      <c r="P12" s="327">
        <f t="shared" si="4"/>
        <v>0</v>
      </c>
      <c r="R12" s="322">
        <v>5</v>
      </c>
      <c r="S12" s="322"/>
      <c r="T12" s="322"/>
      <c r="U12" s="322">
        <v>3</v>
      </c>
      <c r="V12" s="322"/>
      <c r="W12" s="322"/>
      <c r="X12" s="322">
        <f t="shared" si="1"/>
        <v>8</v>
      </c>
      <c r="Y12" s="371">
        <f t="shared" si="2"/>
        <v>32</v>
      </c>
      <c r="Z12" s="371">
        <v>0</v>
      </c>
      <c r="AA12" s="371">
        <f t="shared" si="3"/>
        <v>32</v>
      </c>
    </row>
    <row r="13" spans="2:27" ht="12.75">
      <c r="B13" s="483"/>
      <c r="C13" s="484"/>
      <c r="D13" s="53" t="s">
        <v>44</v>
      </c>
      <c r="E13" s="9" t="s">
        <v>49</v>
      </c>
      <c r="F13" s="48" t="s">
        <v>20</v>
      </c>
      <c r="G13" s="9" t="s">
        <v>63</v>
      </c>
      <c r="H13" s="9"/>
      <c r="I13" s="9"/>
      <c r="J13" s="53">
        <v>4</v>
      </c>
      <c r="K13" s="10">
        <f t="shared" si="0"/>
        <v>32</v>
      </c>
      <c r="L13" s="534"/>
      <c r="M13" s="535"/>
      <c r="O13" s="60">
        <v>0</v>
      </c>
      <c r="P13" s="327">
        <f t="shared" si="4"/>
        <v>0</v>
      </c>
      <c r="R13" s="322">
        <v>5</v>
      </c>
      <c r="S13" s="322"/>
      <c r="T13" s="322"/>
      <c r="U13" s="322">
        <v>3</v>
      </c>
      <c r="V13" s="322"/>
      <c r="W13" s="322"/>
      <c r="X13" s="322">
        <f t="shared" si="1"/>
        <v>8</v>
      </c>
      <c r="Y13" s="371">
        <f t="shared" si="2"/>
        <v>32</v>
      </c>
      <c r="Z13" s="371">
        <v>0</v>
      </c>
      <c r="AA13" s="371">
        <f t="shared" si="3"/>
        <v>32</v>
      </c>
    </row>
    <row r="14" spans="2:27" ht="12.75">
      <c r="B14" s="504" t="s">
        <v>328</v>
      </c>
      <c r="C14" s="446"/>
      <c r="D14" s="53" t="s">
        <v>44</v>
      </c>
      <c r="E14" s="53" t="s">
        <v>49</v>
      </c>
      <c r="F14" s="91" t="s">
        <v>20</v>
      </c>
      <c r="G14" s="53" t="s">
        <v>173</v>
      </c>
      <c r="H14" s="53"/>
      <c r="I14" s="53"/>
      <c r="J14" s="53">
        <v>4</v>
      </c>
      <c r="K14" s="10">
        <f t="shared" si="0"/>
        <v>32</v>
      </c>
      <c r="L14" s="449" t="s">
        <v>93</v>
      </c>
      <c r="M14" s="424"/>
      <c r="O14" s="60">
        <v>0</v>
      </c>
      <c r="P14" s="327">
        <f t="shared" si="4"/>
        <v>0</v>
      </c>
      <c r="R14" s="322">
        <v>5</v>
      </c>
      <c r="S14" s="322"/>
      <c r="T14" s="322"/>
      <c r="U14" s="322">
        <v>3</v>
      </c>
      <c r="V14" s="322"/>
      <c r="W14" s="322"/>
      <c r="X14" s="322">
        <f t="shared" si="1"/>
        <v>8</v>
      </c>
      <c r="Y14" s="371">
        <f t="shared" si="2"/>
        <v>32</v>
      </c>
      <c r="Z14" s="371">
        <v>0</v>
      </c>
      <c r="AA14" s="371">
        <f t="shared" si="3"/>
        <v>32</v>
      </c>
    </row>
    <row r="15" spans="2:27" ht="12.75">
      <c r="B15" s="15" t="s">
        <v>57</v>
      </c>
      <c r="C15" s="110"/>
      <c r="D15" s="110"/>
      <c r="E15" s="110"/>
      <c r="F15" s="110"/>
      <c r="G15" s="110"/>
      <c r="H15" s="111"/>
      <c r="I15" s="111"/>
      <c r="J15" s="111"/>
      <c r="K15" s="111"/>
      <c r="L15" s="111"/>
      <c r="M15" s="18"/>
      <c r="O15" s="60">
        <v>0</v>
      </c>
      <c r="P15" s="327">
        <f t="shared" si="4"/>
        <v>0</v>
      </c>
      <c r="R15" s="44"/>
      <c r="S15" s="45"/>
      <c r="T15" s="45"/>
      <c r="U15" s="45"/>
      <c r="V15" s="45"/>
      <c r="W15" s="45"/>
      <c r="X15" s="46"/>
      <c r="Y15" s="378"/>
      <c r="Z15" s="373"/>
      <c r="AA15" s="374"/>
    </row>
    <row r="16" spans="2:27" ht="25.5">
      <c r="B16" s="33" t="s">
        <v>478</v>
      </c>
      <c r="C16" s="12" t="s">
        <v>479</v>
      </c>
      <c r="D16" s="9" t="s">
        <v>137</v>
      </c>
      <c r="E16" s="9" t="s">
        <v>16</v>
      </c>
      <c r="F16" s="71" t="s">
        <v>21</v>
      </c>
      <c r="G16" s="14"/>
      <c r="H16" s="14"/>
      <c r="I16" s="14"/>
      <c r="J16" s="10">
        <v>4</v>
      </c>
      <c r="K16" s="10">
        <f>AA16</f>
        <v>68</v>
      </c>
      <c r="L16" s="423" t="s">
        <v>59</v>
      </c>
      <c r="M16" s="424"/>
      <c r="O16" s="60">
        <v>0</v>
      </c>
      <c r="P16" s="327">
        <f t="shared" si="4"/>
        <v>0</v>
      </c>
      <c r="R16" s="322">
        <v>10</v>
      </c>
      <c r="S16" s="322">
        <v>2</v>
      </c>
      <c r="T16" s="322">
        <v>5</v>
      </c>
      <c r="U16" s="322"/>
      <c r="V16" s="322"/>
      <c r="W16" s="322"/>
      <c r="X16" s="322">
        <f>SUM(R16:W16)</f>
        <v>17</v>
      </c>
      <c r="Y16" s="371">
        <f>X16*J16</f>
        <v>68</v>
      </c>
      <c r="Z16" s="371">
        <v>0</v>
      </c>
      <c r="AA16" s="371">
        <f>Y16+Z16</f>
        <v>68</v>
      </c>
    </row>
    <row r="17" spans="2:27" ht="12.75">
      <c r="B17" s="599" t="s">
        <v>440</v>
      </c>
      <c r="C17" s="600"/>
      <c r="D17" s="74" t="s">
        <v>23</v>
      </c>
      <c r="E17" s="71" t="s">
        <v>49</v>
      </c>
      <c r="F17" s="71" t="s">
        <v>20</v>
      </c>
      <c r="G17" s="5"/>
      <c r="H17" s="5"/>
      <c r="I17" s="5"/>
      <c r="J17" s="9">
        <v>4</v>
      </c>
      <c r="K17" s="10">
        <f>AA17</f>
        <v>40</v>
      </c>
      <c r="L17" s="580" t="s">
        <v>132</v>
      </c>
      <c r="M17" s="610"/>
      <c r="O17" s="60">
        <v>0</v>
      </c>
      <c r="P17" s="327">
        <f t="shared" si="4"/>
        <v>0</v>
      </c>
      <c r="R17" s="322">
        <v>10</v>
      </c>
      <c r="S17" s="322"/>
      <c r="T17" s="322"/>
      <c r="U17" s="322"/>
      <c r="V17" s="322"/>
      <c r="W17" s="322"/>
      <c r="X17" s="322">
        <f>SUM(R17:W17)</f>
        <v>10</v>
      </c>
      <c r="Y17" s="371">
        <f>X17*J17</f>
        <v>40</v>
      </c>
      <c r="Z17" s="371">
        <v>0</v>
      </c>
      <c r="AA17" s="371">
        <f>Y17+Z17</f>
        <v>40</v>
      </c>
    </row>
    <row r="18" spans="2:27" ht="25.5">
      <c r="B18" s="613"/>
      <c r="C18" s="667"/>
      <c r="D18" s="74" t="s">
        <v>24</v>
      </c>
      <c r="E18" s="71" t="s">
        <v>49</v>
      </c>
      <c r="F18" s="71" t="s">
        <v>21</v>
      </c>
      <c r="G18" s="5"/>
      <c r="H18" s="178" t="s">
        <v>880</v>
      </c>
      <c r="I18" s="5"/>
      <c r="J18" s="53">
        <v>6</v>
      </c>
      <c r="K18" s="10">
        <f>AA18</f>
        <v>78</v>
      </c>
      <c r="L18" s="619"/>
      <c r="M18" s="620"/>
      <c r="O18" s="60">
        <v>0</v>
      </c>
      <c r="P18" s="327">
        <f t="shared" si="4"/>
        <v>0</v>
      </c>
      <c r="R18" s="322">
        <v>5</v>
      </c>
      <c r="S18" s="322"/>
      <c r="T18" s="322">
        <v>5</v>
      </c>
      <c r="U18" s="322"/>
      <c r="V18" s="322">
        <v>3</v>
      </c>
      <c r="W18" s="322"/>
      <c r="X18" s="322">
        <f>SUM(R18:W18)</f>
        <v>13</v>
      </c>
      <c r="Y18" s="371">
        <f>X18*J18</f>
        <v>78</v>
      </c>
      <c r="Z18" s="371">
        <v>0</v>
      </c>
      <c r="AA18" s="371">
        <f>Y18+Z18</f>
        <v>78</v>
      </c>
    </row>
    <row r="19" spans="2:27" ht="12.75">
      <c r="B19" s="504" t="s">
        <v>480</v>
      </c>
      <c r="C19" s="505"/>
      <c r="D19" s="48" t="s">
        <v>820</v>
      </c>
      <c r="E19" s="1"/>
      <c r="F19" s="9"/>
      <c r="G19" s="5"/>
      <c r="H19" s="5"/>
      <c r="I19" s="5"/>
      <c r="J19" s="10">
        <v>1</v>
      </c>
      <c r="K19" s="10">
        <f>AA19</f>
        <v>70</v>
      </c>
      <c r="L19" s="423" t="s">
        <v>42</v>
      </c>
      <c r="M19" s="424"/>
      <c r="O19" s="60">
        <v>0</v>
      </c>
      <c r="P19" s="327">
        <f t="shared" si="4"/>
        <v>0</v>
      </c>
      <c r="R19" s="322">
        <v>70</v>
      </c>
      <c r="S19" s="322"/>
      <c r="T19" s="322"/>
      <c r="U19" s="322"/>
      <c r="V19" s="322"/>
      <c r="W19" s="322"/>
      <c r="X19" s="322">
        <f>SUM(R19:W19)</f>
        <v>70</v>
      </c>
      <c r="Y19" s="371">
        <f>X19*J19</f>
        <v>70</v>
      </c>
      <c r="Z19" s="371">
        <v>0</v>
      </c>
      <c r="AA19" s="371">
        <f>Y19+Z19</f>
        <v>70</v>
      </c>
    </row>
    <row r="20" spans="2:13" ht="12.75">
      <c r="B20" s="102" t="s">
        <v>72</v>
      </c>
      <c r="C20" s="107"/>
      <c r="D20" s="103"/>
      <c r="E20" s="103"/>
      <c r="F20" s="103"/>
      <c r="G20" s="103"/>
      <c r="H20" s="103"/>
      <c r="I20" s="103"/>
      <c r="J20" s="103"/>
      <c r="K20" s="111"/>
      <c r="L20" s="103"/>
      <c r="M20" s="99"/>
    </row>
    <row r="21" spans="2:16" ht="12.75">
      <c r="B21" s="38" t="s">
        <v>481</v>
      </c>
      <c r="C21" s="106"/>
      <c r="D21" s="39"/>
      <c r="E21" s="39"/>
      <c r="F21" s="39"/>
      <c r="G21" s="39"/>
      <c r="H21" s="39"/>
      <c r="I21" s="39"/>
      <c r="J21" s="39"/>
      <c r="K21" s="329"/>
      <c r="L21" s="39"/>
      <c r="M21" s="40"/>
      <c r="O21" s="200">
        <f>SUM(O5:O20)</f>
        <v>1</v>
      </c>
      <c r="P21" s="332">
        <f>SUM(P5:P20)</f>
        <v>0</v>
      </c>
    </row>
  </sheetData>
  <sheetProtection/>
  <mergeCells count="45">
    <mergeCell ref="R2:X2"/>
    <mergeCell ref="R3:R4"/>
    <mergeCell ref="O2:P2"/>
    <mergeCell ref="D3:D4"/>
    <mergeCell ref="E3:E4"/>
    <mergeCell ref="F3:F4"/>
    <mergeCell ref="G3:G4"/>
    <mergeCell ref="H3:I3"/>
    <mergeCell ref="B2:M2"/>
    <mergeCell ref="X3:X4"/>
    <mergeCell ref="B17:C18"/>
    <mergeCell ref="L17:M18"/>
    <mergeCell ref="S3:S4"/>
    <mergeCell ref="J3:J4"/>
    <mergeCell ref="K3:K4"/>
    <mergeCell ref="L9:M9"/>
    <mergeCell ref="B6:C6"/>
    <mergeCell ref="L6:M6"/>
    <mergeCell ref="O3:O4"/>
    <mergeCell ref="B3:C4"/>
    <mergeCell ref="T3:T4"/>
    <mergeCell ref="U3:U4"/>
    <mergeCell ref="W3:W4"/>
    <mergeCell ref="B10:C11"/>
    <mergeCell ref="D10:D11"/>
    <mergeCell ref="V3:V4"/>
    <mergeCell ref="B12:C13"/>
    <mergeCell ref="L16:M16"/>
    <mergeCell ref="L10:M11"/>
    <mergeCell ref="P3:P4"/>
    <mergeCell ref="B5:C5"/>
    <mergeCell ref="L5:M5"/>
    <mergeCell ref="B8:C8"/>
    <mergeCell ref="L8:M8"/>
    <mergeCell ref="L3:M4"/>
    <mergeCell ref="Y2:AA2"/>
    <mergeCell ref="Y3:Y4"/>
    <mergeCell ref="Z3:Z4"/>
    <mergeCell ref="AA3:AA4"/>
    <mergeCell ref="L12:M13"/>
    <mergeCell ref="B19:C19"/>
    <mergeCell ref="L19:M19"/>
    <mergeCell ref="B14:C14"/>
    <mergeCell ref="L14:M14"/>
    <mergeCell ref="B9:C9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2:AA2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57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0.28125" style="0" customWidth="1"/>
    <col min="9" max="9" width="10.57421875" style="0" customWidth="1"/>
    <col min="11" max="11" width="9.140625" style="43" customWidth="1"/>
    <col min="12" max="12" width="6.8515625" style="0" customWidth="1"/>
    <col min="13" max="13" width="8.14062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7.8515625" style="43" customWidth="1"/>
    <col min="19" max="19" width="8.28125" style="43" customWidth="1"/>
    <col min="20" max="20" width="9.140625" style="43" customWidth="1"/>
    <col min="21" max="23" width="8.421875" style="43" customWidth="1"/>
    <col min="24" max="24" width="7.57421875" style="43" customWidth="1"/>
  </cols>
  <sheetData>
    <row r="1" ht="6.75" customHeight="1"/>
    <row r="2" spans="2:27" ht="15.75">
      <c r="B2" s="506" t="s">
        <v>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02" t="s">
        <v>79</v>
      </c>
      <c r="C7" s="107"/>
      <c r="D7" s="110"/>
      <c r="E7" s="110"/>
      <c r="F7" s="110"/>
      <c r="G7" s="110"/>
      <c r="H7" s="110"/>
      <c r="I7" s="110"/>
      <c r="J7" s="111"/>
      <c r="K7" s="168"/>
      <c r="L7" s="168"/>
      <c r="M7" s="121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>
      <c r="B8" s="608" t="s">
        <v>342</v>
      </c>
      <c r="C8" s="609"/>
      <c r="D8" s="71" t="s">
        <v>33</v>
      </c>
      <c r="E8" s="71"/>
      <c r="F8" s="71" t="s">
        <v>21</v>
      </c>
      <c r="G8" s="71" t="s">
        <v>50</v>
      </c>
      <c r="H8" s="9"/>
      <c r="I8" s="9"/>
      <c r="J8" s="10">
        <v>4</v>
      </c>
      <c r="K8" s="10">
        <f aca="true" t="shared" si="0" ref="K8:K13">AA8</f>
        <v>72</v>
      </c>
      <c r="L8" s="698" t="s">
        <v>78</v>
      </c>
      <c r="M8" s="751"/>
      <c r="O8" s="60">
        <v>0</v>
      </c>
      <c r="P8" s="327">
        <f>O8*K8</f>
        <v>0</v>
      </c>
      <c r="R8" s="322">
        <v>10</v>
      </c>
      <c r="S8" s="322"/>
      <c r="T8" s="322">
        <v>5</v>
      </c>
      <c r="U8" s="322">
        <v>3</v>
      </c>
      <c r="V8" s="322"/>
      <c r="W8" s="322"/>
      <c r="X8" s="322">
        <f aca="true" t="shared" si="1" ref="X8:X13">SUM(R8:W8)</f>
        <v>18</v>
      </c>
      <c r="Y8" s="371">
        <f aca="true" t="shared" si="2" ref="Y8:Y13">X8*J8</f>
        <v>72</v>
      </c>
      <c r="Z8" s="371">
        <v>0</v>
      </c>
      <c r="AA8" s="371">
        <f aca="true" t="shared" si="3" ref="AA8:AA13">Y8+Z8</f>
        <v>72</v>
      </c>
    </row>
    <row r="9" spans="2:27" ht="12.75">
      <c r="B9" s="608" t="s">
        <v>28</v>
      </c>
      <c r="C9" s="609"/>
      <c r="D9" s="71" t="s">
        <v>194</v>
      </c>
      <c r="E9" s="71" t="s">
        <v>49</v>
      </c>
      <c r="F9" s="71" t="s">
        <v>20</v>
      </c>
      <c r="G9" s="71" t="s">
        <v>50</v>
      </c>
      <c r="H9" s="9"/>
      <c r="I9" s="9"/>
      <c r="J9" s="10">
        <v>4</v>
      </c>
      <c r="K9" s="10">
        <f t="shared" si="0"/>
        <v>52</v>
      </c>
      <c r="L9" s="425" t="s">
        <v>450</v>
      </c>
      <c r="M9" s="603"/>
      <c r="O9" s="60">
        <v>0</v>
      </c>
      <c r="P9" s="327">
        <f>O9*K9</f>
        <v>0</v>
      </c>
      <c r="R9" s="322">
        <v>10</v>
      </c>
      <c r="S9" s="322"/>
      <c r="T9" s="322"/>
      <c r="U9" s="322">
        <v>3</v>
      </c>
      <c r="V9" s="322"/>
      <c r="W9" s="322"/>
      <c r="X9" s="322">
        <f t="shared" si="1"/>
        <v>13</v>
      </c>
      <c r="Y9" s="371">
        <f t="shared" si="2"/>
        <v>52</v>
      </c>
      <c r="Z9" s="371">
        <v>0</v>
      </c>
      <c r="AA9" s="371">
        <f t="shared" si="3"/>
        <v>52</v>
      </c>
    </row>
    <row r="10" spans="2:27" ht="25.5">
      <c r="B10" s="599" t="s">
        <v>156</v>
      </c>
      <c r="C10" s="600"/>
      <c r="D10" s="498" t="s">
        <v>24</v>
      </c>
      <c r="E10" s="71" t="s">
        <v>16</v>
      </c>
      <c r="F10" s="9" t="s">
        <v>20</v>
      </c>
      <c r="G10" s="1"/>
      <c r="H10" s="281" t="s">
        <v>880</v>
      </c>
      <c r="I10" s="1"/>
      <c r="J10" s="10">
        <v>6</v>
      </c>
      <c r="K10" s="10">
        <f t="shared" si="0"/>
        <v>60</v>
      </c>
      <c r="L10" s="580" t="s">
        <v>524</v>
      </c>
      <c r="M10" s="610"/>
      <c r="O10" s="60">
        <v>0</v>
      </c>
      <c r="P10" s="327">
        <f aca="true" t="shared" si="4" ref="P10:P18">O10*K10</f>
        <v>0</v>
      </c>
      <c r="R10" s="322">
        <v>5</v>
      </c>
      <c r="S10" s="322">
        <v>2</v>
      </c>
      <c r="T10" s="322"/>
      <c r="U10" s="322"/>
      <c r="V10" s="322">
        <v>3</v>
      </c>
      <c r="W10" s="322"/>
      <c r="X10" s="322">
        <f t="shared" si="1"/>
        <v>10</v>
      </c>
      <c r="Y10" s="371">
        <f t="shared" si="2"/>
        <v>60</v>
      </c>
      <c r="Z10" s="371">
        <v>0</v>
      </c>
      <c r="AA10" s="371">
        <f t="shared" si="3"/>
        <v>60</v>
      </c>
    </row>
    <row r="11" spans="2:27" ht="25.5">
      <c r="B11" s="613"/>
      <c r="C11" s="667"/>
      <c r="D11" s="503"/>
      <c r="E11" s="71" t="s">
        <v>49</v>
      </c>
      <c r="F11" s="9" t="s">
        <v>20</v>
      </c>
      <c r="G11" s="1"/>
      <c r="H11" s="281" t="s">
        <v>880</v>
      </c>
      <c r="I11" s="1"/>
      <c r="J11" s="10">
        <v>6</v>
      </c>
      <c r="K11" s="10">
        <f t="shared" si="0"/>
        <v>48</v>
      </c>
      <c r="L11" s="619"/>
      <c r="M11" s="620"/>
      <c r="O11" s="60">
        <v>0</v>
      </c>
      <c r="P11" s="327">
        <f t="shared" si="4"/>
        <v>0</v>
      </c>
      <c r="R11" s="322">
        <v>5</v>
      </c>
      <c r="S11" s="322"/>
      <c r="T11" s="322"/>
      <c r="U11" s="322"/>
      <c r="V11" s="322">
        <v>3</v>
      </c>
      <c r="W11" s="322"/>
      <c r="X11" s="322">
        <f t="shared" si="1"/>
        <v>8</v>
      </c>
      <c r="Y11" s="371">
        <f t="shared" si="2"/>
        <v>48</v>
      </c>
      <c r="Z11" s="371">
        <v>0</v>
      </c>
      <c r="AA11" s="371">
        <f t="shared" si="3"/>
        <v>48</v>
      </c>
    </row>
    <row r="12" spans="2:27" ht="12.75">
      <c r="B12" s="597" t="s">
        <v>136</v>
      </c>
      <c r="C12" s="598"/>
      <c r="D12" s="71" t="s">
        <v>44</v>
      </c>
      <c r="E12" s="54" t="s">
        <v>49</v>
      </c>
      <c r="F12" s="9" t="s">
        <v>20</v>
      </c>
      <c r="G12" s="54" t="s">
        <v>65</v>
      </c>
      <c r="H12" s="7"/>
      <c r="I12" s="7"/>
      <c r="J12" s="10">
        <v>4</v>
      </c>
      <c r="K12" s="10">
        <f t="shared" si="0"/>
        <v>32</v>
      </c>
      <c r="L12" s="425" t="s">
        <v>442</v>
      </c>
      <c r="M12" s="603"/>
      <c r="O12" s="60">
        <v>0</v>
      </c>
      <c r="P12" s="327">
        <f t="shared" si="4"/>
        <v>0</v>
      </c>
      <c r="R12" s="322">
        <v>5</v>
      </c>
      <c r="S12" s="322"/>
      <c r="T12" s="322"/>
      <c r="U12" s="322">
        <v>3</v>
      </c>
      <c r="V12" s="322"/>
      <c r="W12" s="322"/>
      <c r="X12" s="322">
        <f t="shared" si="1"/>
        <v>8</v>
      </c>
      <c r="Y12" s="371">
        <f t="shared" si="2"/>
        <v>32</v>
      </c>
      <c r="Z12" s="371">
        <v>0</v>
      </c>
      <c r="AA12" s="371">
        <f t="shared" si="3"/>
        <v>32</v>
      </c>
    </row>
    <row r="13" spans="2:27" ht="12.75">
      <c r="B13" s="623" t="s">
        <v>525</v>
      </c>
      <c r="C13" s="624"/>
      <c r="D13" s="1" t="s">
        <v>44</v>
      </c>
      <c r="E13" s="1" t="s">
        <v>49</v>
      </c>
      <c r="F13" s="9" t="s">
        <v>20</v>
      </c>
      <c r="G13" s="1" t="s">
        <v>50</v>
      </c>
      <c r="H13" s="1"/>
      <c r="I13" s="1"/>
      <c r="J13" s="4">
        <v>4</v>
      </c>
      <c r="K13" s="10">
        <f t="shared" si="0"/>
        <v>32</v>
      </c>
      <c r="L13" s="425" t="s">
        <v>132</v>
      </c>
      <c r="M13" s="603"/>
      <c r="O13" s="60">
        <v>0</v>
      </c>
      <c r="P13" s="327">
        <f t="shared" si="4"/>
        <v>0</v>
      </c>
      <c r="R13" s="322">
        <v>5</v>
      </c>
      <c r="S13" s="322"/>
      <c r="T13" s="322"/>
      <c r="U13" s="322">
        <v>3</v>
      </c>
      <c r="V13" s="322"/>
      <c r="W13" s="322"/>
      <c r="X13" s="322">
        <f t="shared" si="1"/>
        <v>8</v>
      </c>
      <c r="Y13" s="371">
        <f t="shared" si="2"/>
        <v>32</v>
      </c>
      <c r="Z13" s="371">
        <v>0</v>
      </c>
      <c r="AA13" s="371">
        <f t="shared" si="3"/>
        <v>32</v>
      </c>
    </row>
    <row r="14" spans="2:27" ht="12.75">
      <c r="B14" s="15" t="s">
        <v>57</v>
      </c>
      <c r="C14" s="95"/>
      <c r="D14" s="16"/>
      <c r="E14" s="16"/>
      <c r="F14" s="16"/>
      <c r="G14" s="16"/>
      <c r="H14" s="16"/>
      <c r="I14" s="16"/>
      <c r="J14" s="17"/>
      <c r="K14" s="17"/>
      <c r="L14" s="17"/>
      <c r="M14" s="18"/>
      <c r="O14" s="299"/>
      <c r="P14" s="358"/>
      <c r="R14" s="44"/>
      <c r="S14" s="45"/>
      <c r="T14" s="45"/>
      <c r="U14" s="45"/>
      <c r="V14" s="45"/>
      <c r="W14" s="45"/>
      <c r="X14" s="46"/>
      <c r="Y14" s="378"/>
      <c r="Z14" s="373"/>
      <c r="AA14" s="374"/>
    </row>
    <row r="15" spans="2:27" ht="25.5">
      <c r="B15" s="599" t="s">
        <v>526</v>
      </c>
      <c r="C15" s="600"/>
      <c r="D15" s="498" t="s">
        <v>24</v>
      </c>
      <c r="E15" s="498" t="s">
        <v>16</v>
      </c>
      <c r="F15" s="71" t="s">
        <v>22</v>
      </c>
      <c r="G15" s="1"/>
      <c r="H15" s="281" t="s">
        <v>880</v>
      </c>
      <c r="I15" s="1"/>
      <c r="J15" s="10">
        <v>6</v>
      </c>
      <c r="K15" s="10">
        <f>AA15</f>
        <v>120</v>
      </c>
      <c r="L15" s="580" t="s">
        <v>42</v>
      </c>
      <c r="M15" s="610"/>
      <c r="O15" s="60">
        <v>0</v>
      </c>
      <c r="P15" s="327">
        <f t="shared" si="4"/>
        <v>0</v>
      </c>
      <c r="R15" s="322">
        <v>5</v>
      </c>
      <c r="S15" s="322">
        <v>2</v>
      </c>
      <c r="T15" s="322">
        <v>10</v>
      </c>
      <c r="U15" s="322"/>
      <c r="V15" s="322">
        <v>3</v>
      </c>
      <c r="W15" s="322"/>
      <c r="X15" s="322">
        <f>SUM(R15:W15)</f>
        <v>20</v>
      </c>
      <c r="Y15" s="371">
        <f>X15*J15</f>
        <v>120</v>
      </c>
      <c r="Z15" s="371">
        <v>0</v>
      </c>
      <c r="AA15" s="371">
        <f>Y15+Z15</f>
        <v>120</v>
      </c>
    </row>
    <row r="16" spans="2:27" ht="25.5">
      <c r="B16" s="613"/>
      <c r="C16" s="667"/>
      <c r="D16" s="503"/>
      <c r="E16" s="503"/>
      <c r="F16" s="71" t="s">
        <v>21</v>
      </c>
      <c r="G16" s="1"/>
      <c r="H16" s="281" t="s">
        <v>880</v>
      </c>
      <c r="I16" s="1"/>
      <c r="J16" s="10">
        <v>6</v>
      </c>
      <c r="K16" s="10">
        <f>AA16</f>
        <v>90</v>
      </c>
      <c r="L16" s="619"/>
      <c r="M16" s="620"/>
      <c r="O16" s="60">
        <v>0</v>
      </c>
      <c r="P16" s="327">
        <f t="shared" si="4"/>
        <v>0</v>
      </c>
      <c r="R16" s="322">
        <v>5</v>
      </c>
      <c r="S16" s="322">
        <v>2</v>
      </c>
      <c r="T16" s="322">
        <v>5</v>
      </c>
      <c r="U16" s="322"/>
      <c r="V16" s="322">
        <v>3</v>
      </c>
      <c r="W16" s="322"/>
      <c r="X16" s="322">
        <f>SUM(R16:W16)</f>
        <v>15</v>
      </c>
      <c r="Y16" s="371">
        <f>X16*J16</f>
        <v>90</v>
      </c>
      <c r="Z16" s="371">
        <v>0</v>
      </c>
      <c r="AA16" s="371">
        <f>Y16+Z16</f>
        <v>90</v>
      </c>
    </row>
    <row r="17" spans="2:27" ht="12.75">
      <c r="B17" s="668" t="s">
        <v>160</v>
      </c>
      <c r="C17" s="669"/>
      <c r="D17" s="71" t="s">
        <v>1106</v>
      </c>
      <c r="E17" s="54" t="s">
        <v>49</v>
      </c>
      <c r="F17" s="9" t="s">
        <v>19</v>
      </c>
      <c r="G17" s="72"/>
      <c r="H17" s="5"/>
      <c r="I17" s="5"/>
      <c r="J17" s="10">
        <v>4</v>
      </c>
      <c r="K17" s="10">
        <f>AA17</f>
        <v>12</v>
      </c>
      <c r="L17" s="425" t="s">
        <v>42</v>
      </c>
      <c r="M17" s="603"/>
      <c r="O17" s="60">
        <v>0</v>
      </c>
      <c r="P17" s="327">
        <f t="shared" si="4"/>
        <v>0</v>
      </c>
      <c r="R17" s="322">
        <v>5</v>
      </c>
      <c r="S17" s="322"/>
      <c r="T17" s="322">
        <v>-2</v>
      </c>
      <c r="U17" s="322"/>
      <c r="V17" s="322"/>
      <c r="W17" s="322"/>
      <c r="X17" s="322">
        <f>SUM(R17:W17)</f>
        <v>3</v>
      </c>
      <c r="Y17" s="371">
        <f>X17*J17</f>
        <v>12</v>
      </c>
      <c r="Z17" s="371">
        <v>0</v>
      </c>
      <c r="AA17" s="371">
        <f>Y17+Z17</f>
        <v>12</v>
      </c>
    </row>
    <row r="18" spans="2:27" ht="12.75">
      <c r="B18" s="453" t="s">
        <v>56</v>
      </c>
      <c r="C18" s="454"/>
      <c r="D18" s="9" t="s">
        <v>125</v>
      </c>
      <c r="E18" s="7"/>
      <c r="F18" s="7"/>
      <c r="G18" s="7"/>
      <c r="H18" s="10"/>
      <c r="I18" s="10"/>
      <c r="J18" s="49">
        <v>1</v>
      </c>
      <c r="K18" s="10">
        <f>AA18</f>
        <v>5</v>
      </c>
      <c r="L18" s="636" t="s">
        <v>245</v>
      </c>
      <c r="M18" s="637"/>
      <c r="O18" s="60">
        <v>0</v>
      </c>
      <c r="P18" s="327">
        <f t="shared" si="4"/>
        <v>0</v>
      </c>
      <c r="R18" s="322">
        <v>5</v>
      </c>
      <c r="S18" s="322"/>
      <c r="T18" s="322"/>
      <c r="U18" s="322"/>
      <c r="V18" s="322"/>
      <c r="W18" s="322"/>
      <c r="X18" s="322">
        <f>SUM(R18:W18)</f>
        <v>5</v>
      </c>
      <c r="Y18" s="371">
        <f>X18*J18</f>
        <v>5</v>
      </c>
      <c r="Z18" s="371">
        <v>0</v>
      </c>
      <c r="AA18" s="371">
        <f>Y18+Z18</f>
        <v>5</v>
      </c>
    </row>
    <row r="19" spans="2:16" ht="12.75">
      <c r="B19" s="15" t="s">
        <v>72</v>
      </c>
      <c r="C19" s="95"/>
      <c r="D19" s="19"/>
      <c r="E19" s="19"/>
      <c r="F19" s="19"/>
      <c r="G19" s="19"/>
      <c r="H19" s="19"/>
      <c r="I19" s="19"/>
      <c r="J19" s="19"/>
      <c r="K19" s="17"/>
      <c r="L19" s="19"/>
      <c r="M19" s="20"/>
      <c r="O19" s="300"/>
      <c r="P19" s="359"/>
    </row>
    <row r="20" spans="2:16" ht="12.75">
      <c r="B20" s="86" t="s">
        <v>1098</v>
      </c>
      <c r="C20" s="157"/>
      <c r="D20" s="28"/>
      <c r="E20" s="28"/>
      <c r="F20" s="28"/>
      <c r="G20" s="28"/>
      <c r="H20" s="28"/>
      <c r="I20" s="28"/>
      <c r="J20" s="28"/>
      <c r="K20" s="349"/>
      <c r="L20" s="28"/>
      <c r="M20" s="29"/>
      <c r="O20" s="200">
        <f>SUM(O5:O19)</f>
        <v>1</v>
      </c>
      <c r="P20" s="332">
        <f>SUM(P5:P19)</f>
        <v>0</v>
      </c>
    </row>
    <row r="21" ht="10.5" customHeight="1"/>
    <row r="22" spans="2:13" ht="15.75">
      <c r="B22" s="506" t="s">
        <v>100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8"/>
    </row>
    <row r="23" spans="2:13" ht="12.75">
      <c r="B23" s="87" t="s">
        <v>527</v>
      </c>
      <c r="C23" s="158"/>
      <c r="D23" s="19"/>
      <c r="E23" s="19"/>
      <c r="F23" s="19"/>
      <c r="G23" s="19"/>
      <c r="H23" s="19"/>
      <c r="I23" s="19"/>
      <c r="J23" s="19"/>
      <c r="K23" s="17"/>
      <c r="L23" s="19"/>
      <c r="M23" s="20"/>
    </row>
    <row r="24" spans="2:13" ht="25.5" customHeight="1">
      <c r="B24" s="526" t="s">
        <v>528</v>
      </c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583"/>
    </row>
  </sheetData>
  <sheetProtection/>
  <mergeCells count="50">
    <mergeCell ref="O2:P2"/>
    <mergeCell ref="O3:O4"/>
    <mergeCell ref="P3:P4"/>
    <mergeCell ref="V3:V4"/>
    <mergeCell ref="E3:E4"/>
    <mergeCell ref="F3:F4"/>
    <mergeCell ref="R2:X2"/>
    <mergeCell ref="B2:M2"/>
    <mergeCell ref="J3:J4"/>
    <mergeCell ref="K3:K4"/>
    <mergeCell ref="L17:M17"/>
    <mergeCell ref="L5:M5"/>
    <mergeCell ref="L8:M8"/>
    <mergeCell ref="L9:M9"/>
    <mergeCell ref="L10:M11"/>
    <mergeCell ref="W3:W4"/>
    <mergeCell ref="L6:M6"/>
    <mergeCell ref="U3:U4"/>
    <mergeCell ref="R3:R4"/>
    <mergeCell ref="L15:M16"/>
    <mergeCell ref="B18:C18"/>
    <mergeCell ref="G3:G4"/>
    <mergeCell ref="H3:I3"/>
    <mergeCell ref="B6:C6"/>
    <mergeCell ref="B9:C9"/>
    <mergeCell ref="B12:C12"/>
    <mergeCell ref="B10:C11"/>
    <mergeCell ref="D10:D11"/>
    <mergeCell ref="B3:C4"/>
    <mergeCell ref="D3:D4"/>
    <mergeCell ref="B24:M24"/>
    <mergeCell ref="D15:D16"/>
    <mergeCell ref="E15:E16"/>
    <mergeCell ref="B22:M22"/>
    <mergeCell ref="L18:M18"/>
    <mergeCell ref="L12:M12"/>
    <mergeCell ref="L13:M13"/>
    <mergeCell ref="B13:C13"/>
    <mergeCell ref="B15:C16"/>
    <mergeCell ref="B17:C17"/>
    <mergeCell ref="Y2:AA2"/>
    <mergeCell ref="Y3:Y4"/>
    <mergeCell ref="Z3:Z4"/>
    <mergeCell ref="AA3:AA4"/>
    <mergeCell ref="B5:C5"/>
    <mergeCell ref="B8:C8"/>
    <mergeCell ref="S3:S4"/>
    <mergeCell ref="T3:T4"/>
    <mergeCell ref="L3:M4"/>
    <mergeCell ref="X3:X4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2:AA9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5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57421875" style="0" customWidth="1"/>
    <col min="14" max="14" width="2.00390625" style="0" customWidth="1"/>
    <col min="15" max="15" width="8.140625" style="0" customWidth="1"/>
    <col min="16" max="16" width="8.140625" style="43" customWidth="1"/>
    <col min="17" max="17" width="4.00390625" style="43" customWidth="1"/>
    <col min="18" max="18" width="8.28125" style="43" customWidth="1"/>
    <col min="19" max="19" width="8.00390625" style="43" customWidth="1"/>
    <col min="20" max="20" width="8.421875" style="43" customWidth="1"/>
    <col min="21" max="23" width="9.140625" style="43" customWidth="1"/>
    <col min="24" max="24" width="7.28125" style="43" customWidth="1"/>
  </cols>
  <sheetData>
    <row r="1" ht="8.25" customHeight="1"/>
    <row r="2" spans="2:27" ht="15.75">
      <c r="B2" s="506" t="s">
        <v>1070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02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>
      <c r="B8" s="539" t="s">
        <v>130</v>
      </c>
      <c r="C8" s="488" t="s">
        <v>444</v>
      </c>
      <c r="D8" s="436" t="s">
        <v>23</v>
      </c>
      <c r="E8" s="436" t="s">
        <v>17</v>
      </c>
      <c r="F8" s="9" t="s">
        <v>21</v>
      </c>
      <c r="G8" s="9"/>
      <c r="H8" s="9" t="s">
        <v>48</v>
      </c>
      <c r="I8" s="9"/>
      <c r="J8" s="10">
        <v>4</v>
      </c>
      <c r="K8" s="10">
        <f aca="true" t="shared" si="0" ref="K8:K32">AA8</f>
        <v>92</v>
      </c>
      <c r="L8" s="544" t="s">
        <v>77</v>
      </c>
      <c r="M8" s="545"/>
      <c r="O8" s="60">
        <v>0</v>
      </c>
      <c r="P8" s="327">
        <f aca="true" t="shared" si="1" ref="P8:P36"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32">SUM(R8:W8)</f>
        <v>23</v>
      </c>
      <c r="Y8" s="371">
        <f aca="true" t="shared" si="3" ref="Y8:Y32">X8*J8</f>
        <v>92</v>
      </c>
      <c r="Z8" s="371">
        <v>0</v>
      </c>
      <c r="AA8" s="371">
        <f aca="true" t="shared" si="4" ref="AA8:AA32">Y8+Z8</f>
        <v>92</v>
      </c>
    </row>
    <row r="9" spans="2:27" ht="12.75">
      <c r="B9" s="539"/>
      <c r="C9" s="490"/>
      <c r="D9" s="480"/>
      <c r="E9" s="480"/>
      <c r="F9" s="9" t="s">
        <v>20</v>
      </c>
      <c r="G9" s="9"/>
      <c r="H9" s="9" t="s">
        <v>48</v>
      </c>
      <c r="I9" s="9"/>
      <c r="J9" s="10">
        <v>4</v>
      </c>
      <c r="K9" s="10">
        <f t="shared" si="0"/>
        <v>72</v>
      </c>
      <c r="L9" s="688"/>
      <c r="M9" s="689"/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>
        <v>3</v>
      </c>
      <c r="W9" s="322"/>
      <c r="X9" s="322">
        <f t="shared" si="2"/>
        <v>18</v>
      </c>
      <c r="Y9" s="371">
        <f t="shared" si="3"/>
        <v>72</v>
      </c>
      <c r="Z9" s="371">
        <v>0</v>
      </c>
      <c r="AA9" s="371">
        <f t="shared" si="4"/>
        <v>72</v>
      </c>
    </row>
    <row r="10" spans="2:27" ht="12.75">
      <c r="B10" s="539"/>
      <c r="C10" s="488" t="s">
        <v>445</v>
      </c>
      <c r="D10" s="436" t="s">
        <v>23</v>
      </c>
      <c r="E10" s="9" t="s">
        <v>17</v>
      </c>
      <c r="F10" s="436" t="s">
        <v>21</v>
      </c>
      <c r="G10" s="9"/>
      <c r="H10" s="9" t="s">
        <v>48</v>
      </c>
      <c r="I10" s="9"/>
      <c r="J10" s="10">
        <v>4</v>
      </c>
      <c r="K10" s="10">
        <f t="shared" si="0"/>
        <v>92</v>
      </c>
      <c r="L10" s="688"/>
      <c r="M10" s="689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/>
      <c r="V10" s="322">
        <v>3</v>
      </c>
      <c r="W10" s="322"/>
      <c r="X10" s="322">
        <f t="shared" si="2"/>
        <v>23</v>
      </c>
      <c r="Y10" s="371">
        <f t="shared" si="3"/>
        <v>92</v>
      </c>
      <c r="Z10" s="371">
        <v>0</v>
      </c>
      <c r="AA10" s="371">
        <f t="shared" si="4"/>
        <v>92</v>
      </c>
    </row>
    <row r="11" spans="2:27" ht="12.75">
      <c r="B11" s="539"/>
      <c r="C11" s="489"/>
      <c r="D11" s="437"/>
      <c r="E11" s="9" t="s">
        <v>16</v>
      </c>
      <c r="F11" s="480"/>
      <c r="G11" s="9"/>
      <c r="H11" s="9" t="s">
        <v>48</v>
      </c>
      <c r="I11" s="9"/>
      <c r="J11" s="10">
        <v>4</v>
      </c>
      <c r="K11" s="10">
        <f t="shared" si="0"/>
        <v>80</v>
      </c>
      <c r="L11" s="688"/>
      <c r="M11" s="689"/>
      <c r="O11" s="60">
        <v>0</v>
      </c>
      <c r="P11" s="327">
        <f t="shared" si="1"/>
        <v>0</v>
      </c>
      <c r="R11" s="322">
        <v>10</v>
      </c>
      <c r="S11" s="322">
        <v>2</v>
      </c>
      <c r="T11" s="322">
        <v>5</v>
      </c>
      <c r="U11" s="322"/>
      <c r="V11" s="322">
        <v>3</v>
      </c>
      <c r="W11" s="322"/>
      <c r="X11" s="322">
        <f t="shared" si="2"/>
        <v>20</v>
      </c>
      <c r="Y11" s="371">
        <f t="shared" si="3"/>
        <v>80</v>
      </c>
      <c r="Z11" s="371">
        <v>0</v>
      </c>
      <c r="AA11" s="371">
        <f t="shared" si="4"/>
        <v>80</v>
      </c>
    </row>
    <row r="12" spans="2:27" ht="12.75">
      <c r="B12" s="539"/>
      <c r="C12" s="489"/>
      <c r="D12" s="437"/>
      <c r="E12" s="9" t="s">
        <v>17</v>
      </c>
      <c r="F12" s="436" t="s">
        <v>20</v>
      </c>
      <c r="G12" s="9"/>
      <c r="H12" s="9" t="s">
        <v>48</v>
      </c>
      <c r="I12" s="9"/>
      <c r="J12" s="10">
        <v>4</v>
      </c>
      <c r="K12" s="10">
        <f t="shared" si="0"/>
        <v>72</v>
      </c>
      <c r="L12" s="688"/>
      <c r="M12" s="689"/>
      <c r="O12" s="60">
        <v>0</v>
      </c>
      <c r="P12" s="327">
        <f t="shared" si="1"/>
        <v>0</v>
      </c>
      <c r="R12" s="322">
        <v>10</v>
      </c>
      <c r="S12" s="322">
        <v>5</v>
      </c>
      <c r="T12" s="322"/>
      <c r="U12" s="322"/>
      <c r="V12" s="322">
        <v>3</v>
      </c>
      <c r="W12" s="322"/>
      <c r="X12" s="322">
        <f t="shared" si="2"/>
        <v>18</v>
      </c>
      <c r="Y12" s="371">
        <f t="shared" si="3"/>
        <v>72</v>
      </c>
      <c r="Z12" s="371">
        <v>0</v>
      </c>
      <c r="AA12" s="371">
        <f t="shared" si="4"/>
        <v>72</v>
      </c>
    </row>
    <row r="13" spans="2:27" ht="12.75">
      <c r="B13" s="539"/>
      <c r="C13" s="490"/>
      <c r="D13" s="480"/>
      <c r="E13" s="9" t="s">
        <v>16</v>
      </c>
      <c r="F13" s="480"/>
      <c r="G13" s="9"/>
      <c r="H13" s="9" t="s">
        <v>48</v>
      </c>
      <c r="I13" s="9"/>
      <c r="J13" s="10">
        <v>4</v>
      </c>
      <c r="K13" s="10">
        <f t="shared" si="0"/>
        <v>60</v>
      </c>
      <c r="L13" s="546"/>
      <c r="M13" s="547"/>
      <c r="O13" s="60">
        <v>0</v>
      </c>
      <c r="P13" s="327">
        <f t="shared" si="1"/>
        <v>0</v>
      </c>
      <c r="R13" s="322">
        <v>10</v>
      </c>
      <c r="S13" s="322">
        <v>2</v>
      </c>
      <c r="T13" s="322"/>
      <c r="U13" s="322"/>
      <c r="V13" s="322">
        <v>3</v>
      </c>
      <c r="W13" s="322"/>
      <c r="X13" s="322">
        <f t="shared" si="2"/>
        <v>15</v>
      </c>
      <c r="Y13" s="371">
        <f t="shared" si="3"/>
        <v>60</v>
      </c>
      <c r="Z13" s="371">
        <v>0</v>
      </c>
      <c r="AA13" s="371">
        <f t="shared" si="4"/>
        <v>60</v>
      </c>
    </row>
    <row r="14" spans="2:27" ht="12.75">
      <c r="B14" s="486" t="s">
        <v>446</v>
      </c>
      <c r="C14" s="486" t="s">
        <v>444</v>
      </c>
      <c r="D14" s="53" t="s">
        <v>23</v>
      </c>
      <c r="E14" s="9" t="s">
        <v>17</v>
      </c>
      <c r="F14" s="9" t="s">
        <v>20</v>
      </c>
      <c r="G14" s="48"/>
      <c r="H14" s="9"/>
      <c r="I14" s="9"/>
      <c r="J14" s="10">
        <v>4</v>
      </c>
      <c r="K14" s="10">
        <f t="shared" si="0"/>
        <v>60</v>
      </c>
      <c r="L14" s="530" t="s">
        <v>53</v>
      </c>
      <c r="M14" s="531"/>
      <c r="O14" s="60">
        <v>0</v>
      </c>
      <c r="P14" s="327">
        <f t="shared" si="1"/>
        <v>0</v>
      </c>
      <c r="R14" s="322">
        <v>10</v>
      </c>
      <c r="S14" s="322">
        <v>5</v>
      </c>
      <c r="T14" s="322"/>
      <c r="U14" s="322"/>
      <c r="V14" s="322"/>
      <c r="W14" s="322"/>
      <c r="X14" s="322">
        <f t="shared" si="2"/>
        <v>15</v>
      </c>
      <c r="Y14" s="371">
        <f t="shared" si="3"/>
        <v>60</v>
      </c>
      <c r="Z14" s="371">
        <v>0</v>
      </c>
      <c r="AA14" s="371">
        <f t="shared" si="4"/>
        <v>60</v>
      </c>
    </row>
    <row r="15" spans="2:27" ht="12.75">
      <c r="B15" s="539"/>
      <c r="C15" s="487"/>
      <c r="D15" s="53" t="s">
        <v>268</v>
      </c>
      <c r="E15" s="9" t="s">
        <v>17</v>
      </c>
      <c r="F15" s="9" t="s">
        <v>20</v>
      </c>
      <c r="G15" s="48"/>
      <c r="H15" s="9"/>
      <c r="I15" s="9"/>
      <c r="J15" s="10">
        <v>4</v>
      </c>
      <c r="K15" s="10">
        <f t="shared" si="0"/>
        <v>40</v>
      </c>
      <c r="L15" s="532"/>
      <c r="M15" s="533"/>
      <c r="O15" s="60">
        <v>0</v>
      </c>
      <c r="P15" s="327">
        <f t="shared" si="1"/>
        <v>0</v>
      </c>
      <c r="R15" s="322">
        <v>5</v>
      </c>
      <c r="S15" s="322">
        <v>5</v>
      </c>
      <c r="T15" s="322"/>
      <c r="U15" s="322"/>
      <c r="V15" s="322"/>
      <c r="W15" s="322"/>
      <c r="X15" s="322">
        <f t="shared" si="2"/>
        <v>10</v>
      </c>
      <c r="Y15" s="371">
        <f t="shared" si="3"/>
        <v>40</v>
      </c>
      <c r="Z15" s="371">
        <v>0</v>
      </c>
      <c r="AA15" s="371">
        <f t="shared" si="4"/>
        <v>40</v>
      </c>
    </row>
    <row r="16" spans="2:27" ht="12.75">
      <c r="B16" s="539"/>
      <c r="C16" s="486" t="s">
        <v>445</v>
      </c>
      <c r="D16" s="436" t="s">
        <v>23</v>
      </c>
      <c r="E16" s="9" t="s">
        <v>17</v>
      </c>
      <c r="F16" s="48" t="s">
        <v>20</v>
      </c>
      <c r="G16" s="9"/>
      <c r="H16" s="9"/>
      <c r="I16" s="9"/>
      <c r="J16" s="10">
        <v>4</v>
      </c>
      <c r="K16" s="10">
        <f t="shared" si="0"/>
        <v>60</v>
      </c>
      <c r="L16" s="532"/>
      <c r="M16" s="533"/>
      <c r="O16" s="60">
        <v>0</v>
      </c>
      <c r="P16" s="327">
        <f t="shared" si="1"/>
        <v>0</v>
      </c>
      <c r="R16" s="322">
        <v>10</v>
      </c>
      <c r="S16" s="322">
        <v>5</v>
      </c>
      <c r="T16" s="322"/>
      <c r="U16" s="322"/>
      <c r="V16" s="322"/>
      <c r="W16" s="322"/>
      <c r="X16" s="322">
        <f t="shared" si="2"/>
        <v>15</v>
      </c>
      <c r="Y16" s="371">
        <f t="shared" si="3"/>
        <v>60</v>
      </c>
      <c r="Z16" s="371">
        <v>0</v>
      </c>
      <c r="AA16" s="371">
        <f t="shared" si="4"/>
        <v>60</v>
      </c>
    </row>
    <row r="17" spans="2:27" ht="12.75">
      <c r="B17" s="539"/>
      <c r="C17" s="539"/>
      <c r="D17" s="480"/>
      <c r="E17" s="9" t="s">
        <v>16</v>
      </c>
      <c r="F17" s="48" t="s">
        <v>20</v>
      </c>
      <c r="G17" s="9"/>
      <c r="H17" s="9"/>
      <c r="I17" s="9"/>
      <c r="J17" s="10">
        <v>4</v>
      </c>
      <c r="K17" s="10">
        <f t="shared" si="0"/>
        <v>60</v>
      </c>
      <c r="L17" s="532"/>
      <c r="M17" s="533"/>
      <c r="O17" s="60">
        <v>0</v>
      </c>
      <c r="P17" s="327">
        <f t="shared" si="1"/>
        <v>0</v>
      </c>
      <c r="R17" s="322">
        <v>10</v>
      </c>
      <c r="S17" s="322">
        <v>5</v>
      </c>
      <c r="T17" s="322"/>
      <c r="U17" s="322"/>
      <c r="V17" s="322"/>
      <c r="W17" s="322"/>
      <c r="X17" s="322">
        <f t="shared" si="2"/>
        <v>15</v>
      </c>
      <c r="Y17" s="371">
        <f t="shared" si="3"/>
        <v>60</v>
      </c>
      <c r="Z17" s="371">
        <v>0</v>
      </c>
      <c r="AA17" s="371">
        <f t="shared" si="4"/>
        <v>60</v>
      </c>
    </row>
    <row r="18" spans="2:27" ht="12.75">
      <c r="B18" s="539"/>
      <c r="C18" s="539"/>
      <c r="D18" s="436" t="s">
        <v>268</v>
      </c>
      <c r="E18" s="9" t="s">
        <v>17</v>
      </c>
      <c r="F18" s="48" t="s">
        <v>20</v>
      </c>
      <c r="G18" s="9"/>
      <c r="H18" s="9"/>
      <c r="I18" s="9"/>
      <c r="J18" s="10">
        <v>4</v>
      </c>
      <c r="K18" s="10">
        <f t="shared" si="0"/>
        <v>40</v>
      </c>
      <c r="L18" s="532"/>
      <c r="M18" s="533"/>
      <c r="O18" s="60">
        <v>0</v>
      </c>
      <c r="P18" s="327">
        <f t="shared" si="1"/>
        <v>0</v>
      </c>
      <c r="R18" s="322">
        <v>5</v>
      </c>
      <c r="S18" s="322">
        <v>5</v>
      </c>
      <c r="T18" s="322"/>
      <c r="U18" s="322"/>
      <c r="V18" s="322"/>
      <c r="W18" s="322"/>
      <c r="X18" s="322">
        <f t="shared" si="2"/>
        <v>10</v>
      </c>
      <c r="Y18" s="371">
        <f t="shared" si="3"/>
        <v>40</v>
      </c>
      <c r="Z18" s="371">
        <v>0</v>
      </c>
      <c r="AA18" s="371">
        <f t="shared" si="4"/>
        <v>40</v>
      </c>
    </row>
    <row r="19" spans="2:27" ht="12.75">
      <c r="B19" s="487"/>
      <c r="C19" s="487"/>
      <c r="D19" s="480"/>
      <c r="E19" s="9" t="s">
        <v>16</v>
      </c>
      <c r="F19" s="48" t="s">
        <v>20</v>
      </c>
      <c r="G19" s="9"/>
      <c r="H19" s="9"/>
      <c r="I19" s="9"/>
      <c r="J19" s="10">
        <v>4</v>
      </c>
      <c r="K19" s="10">
        <f t="shared" si="0"/>
        <v>28</v>
      </c>
      <c r="L19" s="534"/>
      <c r="M19" s="535"/>
      <c r="O19" s="60">
        <v>0</v>
      </c>
      <c r="P19" s="327">
        <f t="shared" si="1"/>
        <v>0</v>
      </c>
      <c r="R19" s="322">
        <v>5</v>
      </c>
      <c r="S19" s="322">
        <v>2</v>
      </c>
      <c r="T19" s="322"/>
      <c r="U19" s="322"/>
      <c r="V19" s="322"/>
      <c r="W19" s="322"/>
      <c r="X19" s="322">
        <f t="shared" si="2"/>
        <v>7</v>
      </c>
      <c r="Y19" s="371">
        <f t="shared" si="3"/>
        <v>28</v>
      </c>
      <c r="Z19" s="371">
        <v>0</v>
      </c>
      <c r="AA19" s="371">
        <f t="shared" si="4"/>
        <v>28</v>
      </c>
    </row>
    <row r="20" spans="2:27" ht="12.75">
      <c r="B20" s="488" t="s">
        <v>447</v>
      </c>
      <c r="C20" s="486" t="s">
        <v>448</v>
      </c>
      <c r="D20" s="436" t="s">
        <v>137</v>
      </c>
      <c r="E20" s="436" t="s">
        <v>17</v>
      </c>
      <c r="F20" s="9" t="s">
        <v>21</v>
      </c>
      <c r="G20" s="9"/>
      <c r="H20" s="9"/>
      <c r="I20" s="9"/>
      <c r="J20" s="10">
        <v>4</v>
      </c>
      <c r="K20" s="10">
        <f t="shared" si="0"/>
        <v>80</v>
      </c>
      <c r="L20" s="530" t="s">
        <v>81</v>
      </c>
      <c r="M20" s="531"/>
      <c r="O20" s="60">
        <v>0</v>
      </c>
      <c r="P20" s="327">
        <f t="shared" si="1"/>
        <v>0</v>
      </c>
      <c r="R20" s="322">
        <v>10</v>
      </c>
      <c r="S20" s="322">
        <v>5</v>
      </c>
      <c r="T20" s="322">
        <v>5</v>
      </c>
      <c r="U20" s="322"/>
      <c r="V20" s="322"/>
      <c r="W20" s="322"/>
      <c r="X20" s="322">
        <f t="shared" si="2"/>
        <v>20</v>
      </c>
      <c r="Y20" s="371">
        <f t="shared" si="3"/>
        <v>80</v>
      </c>
      <c r="Z20" s="371">
        <v>0</v>
      </c>
      <c r="AA20" s="371">
        <f t="shared" si="4"/>
        <v>80</v>
      </c>
    </row>
    <row r="21" spans="2:27" ht="12.75">
      <c r="B21" s="489"/>
      <c r="C21" s="487"/>
      <c r="D21" s="480"/>
      <c r="E21" s="480"/>
      <c r="F21" s="9" t="s">
        <v>20</v>
      </c>
      <c r="G21" s="9"/>
      <c r="H21" s="9"/>
      <c r="I21" s="9"/>
      <c r="J21" s="10">
        <v>4</v>
      </c>
      <c r="K21" s="10">
        <f t="shared" si="0"/>
        <v>60</v>
      </c>
      <c r="L21" s="534"/>
      <c r="M21" s="535"/>
      <c r="O21" s="60">
        <v>0</v>
      </c>
      <c r="P21" s="327">
        <f t="shared" si="1"/>
        <v>0</v>
      </c>
      <c r="R21" s="322">
        <v>10</v>
      </c>
      <c r="S21" s="322">
        <v>5</v>
      </c>
      <c r="T21" s="322"/>
      <c r="U21" s="322"/>
      <c r="V21" s="322"/>
      <c r="W21" s="322"/>
      <c r="X21" s="322">
        <f t="shared" si="2"/>
        <v>15</v>
      </c>
      <c r="Y21" s="371">
        <f t="shared" si="3"/>
        <v>60</v>
      </c>
      <c r="Z21" s="371">
        <v>0</v>
      </c>
      <c r="AA21" s="371">
        <f t="shared" si="4"/>
        <v>60</v>
      </c>
    </row>
    <row r="22" spans="2:27" ht="12.75">
      <c r="B22" s="489"/>
      <c r="C22" s="486" t="s">
        <v>449</v>
      </c>
      <c r="D22" s="436" t="s">
        <v>137</v>
      </c>
      <c r="E22" s="436" t="s">
        <v>17</v>
      </c>
      <c r="F22" s="9" t="s">
        <v>21</v>
      </c>
      <c r="G22" s="9"/>
      <c r="H22" s="9"/>
      <c r="I22" s="9"/>
      <c r="J22" s="10">
        <v>4</v>
      </c>
      <c r="K22" s="10">
        <f t="shared" si="0"/>
        <v>80</v>
      </c>
      <c r="L22" s="530" t="s">
        <v>450</v>
      </c>
      <c r="M22" s="515" t="s">
        <v>174</v>
      </c>
      <c r="O22" s="60">
        <v>0</v>
      </c>
      <c r="P22" s="327">
        <f t="shared" si="1"/>
        <v>0</v>
      </c>
      <c r="R22" s="322">
        <v>10</v>
      </c>
      <c r="S22" s="322">
        <v>5</v>
      </c>
      <c r="T22" s="322">
        <v>5</v>
      </c>
      <c r="U22" s="322"/>
      <c r="V22" s="322"/>
      <c r="W22" s="322"/>
      <c r="X22" s="322">
        <f t="shared" si="2"/>
        <v>20</v>
      </c>
      <c r="Y22" s="371">
        <f t="shared" si="3"/>
        <v>80</v>
      </c>
      <c r="Z22" s="371">
        <v>0</v>
      </c>
      <c r="AA22" s="371">
        <f t="shared" si="4"/>
        <v>80</v>
      </c>
    </row>
    <row r="23" spans="2:27" ht="12.75">
      <c r="B23" s="489"/>
      <c r="C23" s="539"/>
      <c r="D23" s="480"/>
      <c r="E23" s="437"/>
      <c r="F23" s="9" t="s">
        <v>20</v>
      </c>
      <c r="G23" s="9"/>
      <c r="H23" s="9"/>
      <c r="I23" s="9"/>
      <c r="J23" s="10">
        <v>4</v>
      </c>
      <c r="K23" s="10">
        <f t="shared" si="0"/>
        <v>60</v>
      </c>
      <c r="L23" s="752"/>
      <c r="M23" s="753"/>
      <c r="O23" s="60">
        <v>0</v>
      </c>
      <c r="P23" s="327">
        <f t="shared" si="1"/>
        <v>0</v>
      </c>
      <c r="R23" s="322">
        <v>10</v>
      </c>
      <c r="S23" s="322">
        <v>5</v>
      </c>
      <c r="T23" s="322"/>
      <c r="U23" s="322"/>
      <c r="V23" s="322"/>
      <c r="W23" s="322"/>
      <c r="X23" s="322">
        <f t="shared" si="2"/>
        <v>15</v>
      </c>
      <c r="Y23" s="371">
        <f t="shared" si="3"/>
        <v>60</v>
      </c>
      <c r="Z23" s="371">
        <v>0</v>
      </c>
      <c r="AA23" s="371">
        <f t="shared" si="4"/>
        <v>60</v>
      </c>
    </row>
    <row r="24" spans="2:27" ht="12.75">
      <c r="B24" s="489"/>
      <c r="C24" s="539"/>
      <c r="D24" s="436" t="s">
        <v>194</v>
      </c>
      <c r="E24" s="436" t="s">
        <v>49</v>
      </c>
      <c r="F24" s="9" t="s">
        <v>21</v>
      </c>
      <c r="G24" s="9" t="s">
        <v>50</v>
      </c>
      <c r="H24" s="9"/>
      <c r="I24" s="9"/>
      <c r="J24" s="10">
        <v>4</v>
      </c>
      <c r="K24" s="10">
        <f t="shared" si="0"/>
        <v>72</v>
      </c>
      <c r="L24" s="449" t="s">
        <v>42</v>
      </c>
      <c r="M24" s="753"/>
      <c r="O24" s="60">
        <v>0</v>
      </c>
      <c r="P24" s="327">
        <f t="shared" si="1"/>
        <v>0</v>
      </c>
      <c r="R24" s="322">
        <v>10</v>
      </c>
      <c r="S24" s="322"/>
      <c r="T24" s="322">
        <v>5</v>
      </c>
      <c r="U24" s="322">
        <v>3</v>
      </c>
      <c r="V24" s="322"/>
      <c r="W24" s="322"/>
      <c r="X24" s="322">
        <f t="shared" si="2"/>
        <v>18</v>
      </c>
      <c r="Y24" s="371">
        <f t="shared" si="3"/>
        <v>72</v>
      </c>
      <c r="Z24" s="371">
        <v>0</v>
      </c>
      <c r="AA24" s="371">
        <f t="shared" si="4"/>
        <v>72</v>
      </c>
    </row>
    <row r="25" spans="2:27" ht="12.75">
      <c r="B25" s="490"/>
      <c r="C25" s="487"/>
      <c r="D25" s="437"/>
      <c r="E25" s="437"/>
      <c r="F25" s="9" t="s">
        <v>20</v>
      </c>
      <c r="G25" s="9" t="s">
        <v>50</v>
      </c>
      <c r="H25" s="9"/>
      <c r="I25" s="9"/>
      <c r="J25" s="10">
        <v>4</v>
      </c>
      <c r="K25" s="10">
        <f t="shared" si="0"/>
        <v>52</v>
      </c>
      <c r="L25" s="451"/>
      <c r="M25" s="681"/>
      <c r="O25" s="60">
        <v>0</v>
      </c>
      <c r="P25" s="327">
        <f t="shared" si="1"/>
        <v>0</v>
      </c>
      <c r="R25" s="322">
        <v>10</v>
      </c>
      <c r="S25" s="322"/>
      <c r="T25" s="322"/>
      <c r="U25" s="322">
        <v>3</v>
      </c>
      <c r="V25" s="322"/>
      <c r="W25" s="322"/>
      <c r="X25" s="322">
        <f t="shared" si="2"/>
        <v>13</v>
      </c>
      <c r="Y25" s="371">
        <f t="shared" si="3"/>
        <v>52</v>
      </c>
      <c r="Z25" s="371">
        <v>0</v>
      </c>
      <c r="AA25" s="371">
        <f t="shared" si="4"/>
        <v>52</v>
      </c>
    </row>
    <row r="26" spans="2:27" ht="12.75">
      <c r="B26" s="509" t="s">
        <v>451</v>
      </c>
      <c r="C26" s="142" t="s">
        <v>444</v>
      </c>
      <c r="D26" s="71" t="s">
        <v>953</v>
      </c>
      <c r="E26" s="9" t="s">
        <v>16</v>
      </c>
      <c r="F26" s="48" t="s">
        <v>20</v>
      </c>
      <c r="G26" s="9" t="s">
        <v>63</v>
      </c>
      <c r="H26" s="9"/>
      <c r="I26" s="9"/>
      <c r="J26" s="10">
        <v>4</v>
      </c>
      <c r="K26" s="10">
        <f t="shared" si="0"/>
        <v>40</v>
      </c>
      <c r="L26" s="449" t="s">
        <v>132</v>
      </c>
      <c r="M26" s="717"/>
      <c r="O26" s="60">
        <v>0</v>
      </c>
      <c r="P26" s="327">
        <f t="shared" si="1"/>
        <v>0</v>
      </c>
      <c r="R26" s="322">
        <v>5</v>
      </c>
      <c r="S26" s="322">
        <v>2</v>
      </c>
      <c r="T26" s="322"/>
      <c r="U26" s="322">
        <v>3</v>
      </c>
      <c r="V26" s="322"/>
      <c r="W26" s="322"/>
      <c r="X26" s="322">
        <f t="shared" si="2"/>
        <v>10</v>
      </c>
      <c r="Y26" s="371">
        <f t="shared" si="3"/>
        <v>40</v>
      </c>
      <c r="Z26" s="371">
        <v>0</v>
      </c>
      <c r="AA26" s="371">
        <f t="shared" si="4"/>
        <v>40</v>
      </c>
    </row>
    <row r="27" spans="2:27" ht="12.75">
      <c r="B27" s="510"/>
      <c r="C27" s="488" t="s">
        <v>445</v>
      </c>
      <c r="D27" s="498" t="s">
        <v>953</v>
      </c>
      <c r="E27" s="9" t="s">
        <v>16</v>
      </c>
      <c r="F27" s="48" t="s">
        <v>20</v>
      </c>
      <c r="G27" s="9" t="s">
        <v>63</v>
      </c>
      <c r="H27" s="9"/>
      <c r="I27" s="9"/>
      <c r="J27" s="10">
        <v>4</v>
      </c>
      <c r="K27" s="10">
        <f t="shared" si="0"/>
        <v>40</v>
      </c>
      <c r="L27" s="718"/>
      <c r="M27" s="719"/>
      <c r="O27" s="60">
        <v>0</v>
      </c>
      <c r="P27" s="327">
        <f t="shared" si="1"/>
        <v>0</v>
      </c>
      <c r="R27" s="322">
        <v>5</v>
      </c>
      <c r="S27" s="322">
        <v>2</v>
      </c>
      <c r="T27" s="322"/>
      <c r="U27" s="322">
        <v>3</v>
      </c>
      <c r="V27" s="322"/>
      <c r="W27" s="322"/>
      <c r="X27" s="322">
        <f t="shared" si="2"/>
        <v>10</v>
      </c>
      <c r="Y27" s="371">
        <f t="shared" si="3"/>
        <v>40</v>
      </c>
      <c r="Z27" s="371">
        <v>0</v>
      </c>
      <c r="AA27" s="371">
        <f t="shared" si="4"/>
        <v>40</v>
      </c>
    </row>
    <row r="28" spans="2:27" ht="12.75">
      <c r="B28" s="527"/>
      <c r="C28" s="490"/>
      <c r="D28" s="503"/>
      <c r="E28" s="9" t="s">
        <v>49</v>
      </c>
      <c r="F28" s="48" t="s">
        <v>20</v>
      </c>
      <c r="G28" s="9" t="s">
        <v>63</v>
      </c>
      <c r="H28" s="9"/>
      <c r="I28" s="9"/>
      <c r="J28" s="10">
        <v>4</v>
      </c>
      <c r="K28" s="10">
        <f t="shared" si="0"/>
        <v>32</v>
      </c>
      <c r="L28" s="718"/>
      <c r="M28" s="719"/>
      <c r="O28" s="60">
        <v>0</v>
      </c>
      <c r="P28" s="327">
        <f t="shared" si="1"/>
        <v>0</v>
      </c>
      <c r="R28" s="322">
        <v>5</v>
      </c>
      <c r="S28" s="322"/>
      <c r="T28" s="322"/>
      <c r="U28" s="322">
        <v>3</v>
      </c>
      <c r="V28" s="322"/>
      <c r="W28" s="322"/>
      <c r="X28" s="322">
        <f t="shared" si="2"/>
        <v>8</v>
      </c>
      <c r="Y28" s="371">
        <f t="shared" si="3"/>
        <v>32</v>
      </c>
      <c r="Z28" s="371">
        <v>0</v>
      </c>
      <c r="AA28" s="371">
        <f t="shared" si="4"/>
        <v>32</v>
      </c>
    </row>
    <row r="29" spans="2:27" ht="12.75">
      <c r="B29" s="524" t="s">
        <v>452</v>
      </c>
      <c r="C29" s="525"/>
      <c r="D29" s="9" t="s">
        <v>44</v>
      </c>
      <c r="E29" s="9" t="s">
        <v>49</v>
      </c>
      <c r="F29" s="9" t="s">
        <v>20</v>
      </c>
      <c r="G29" s="9" t="s">
        <v>63</v>
      </c>
      <c r="H29" s="1"/>
      <c r="I29" s="1"/>
      <c r="J29" s="10">
        <v>4</v>
      </c>
      <c r="K29" s="10">
        <f t="shared" si="0"/>
        <v>32</v>
      </c>
      <c r="L29" s="720"/>
      <c r="M29" s="721"/>
      <c r="O29" s="60">
        <v>0</v>
      </c>
      <c r="P29" s="327">
        <f t="shared" si="1"/>
        <v>0</v>
      </c>
      <c r="R29" s="322">
        <v>5</v>
      </c>
      <c r="S29" s="322"/>
      <c r="T29" s="322"/>
      <c r="U29" s="322">
        <v>3</v>
      </c>
      <c r="V29" s="322"/>
      <c r="W29" s="322"/>
      <c r="X29" s="322">
        <f t="shared" si="2"/>
        <v>8</v>
      </c>
      <c r="Y29" s="371">
        <f t="shared" si="3"/>
        <v>32</v>
      </c>
      <c r="Z29" s="371">
        <v>0</v>
      </c>
      <c r="AA29" s="371">
        <f t="shared" si="4"/>
        <v>32</v>
      </c>
    </row>
    <row r="30" spans="2:27" ht="12.75">
      <c r="B30" s="504" t="s">
        <v>453</v>
      </c>
      <c r="C30" s="505"/>
      <c r="D30" s="48" t="s">
        <v>821</v>
      </c>
      <c r="E30" s="1"/>
      <c r="F30" s="9"/>
      <c r="G30" s="5"/>
      <c r="H30" s="5"/>
      <c r="I30" s="5"/>
      <c r="J30" s="10">
        <v>1</v>
      </c>
      <c r="K30" s="10">
        <f t="shared" si="0"/>
        <v>50</v>
      </c>
      <c r="L30" s="423" t="s">
        <v>93</v>
      </c>
      <c r="M30" s="424"/>
      <c r="O30" s="60">
        <v>0</v>
      </c>
      <c r="P30" s="327">
        <f t="shared" si="1"/>
        <v>0</v>
      </c>
      <c r="R30" s="322">
        <v>50</v>
      </c>
      <c r="S30" s="322"/>
      <c r="T30" s="322"/>
      <c r="U30" s="322"/>
      <c r="V30" s="322"/>
      <c r="W30" s="322"/>
      <c r="X30" s="322">
        <f t="shared" si="2"/>
        <v>50</v>
      </c>
      <c r="Y30" s="371">
        <f t="shared" si="3"/>
        <v>50</v>
      </c>
      <c r="Z30" s="371">
        <v>0</v>
      </c>
      <c r="AA30" s="371">
        <f t="shared" si="4"/>
        <v>50</v>
      </c>
    </row>
    <row r="31" spans="2:27" ht="12.75">
      <c r="B31" s="504" t="s">
        <v>255</v>
      </c>
      <c r="C31" s="505"/>
      <c r="D31" s="48" t="s">
        <v>820</v>
      </c>
      <c r="E31" s="1"/>
      <c r="F31" s="9"/>
      <c r="G31" s="5"/>
      <c r="H31" s="5"/>
      <c r="I31" s="5"/>
      <c r="J31" s="10">
        <v>1</v>
      </c>
      <c r="K31" s="10">
        <f t="shared" si="0"/>
        <v>70</v>
      </c>
      <c r="L31" s="423" t="s">
        <v>42</v>
      </c>
      <c r="M31" s="424"/>
      <c r="O31" s="60">
        <v>0</v>
      </c>
      <c r="P31" s="327">
        <f t="shared" si="1"/>
        <v>0</v>
      </c>
      <c r="R31" s="322">
        <v>70</v>
      </c>
      <c r="S31" s="322"/>
      <c r="T31" s="322"/>
      <c r="U31" s="322"/>
      <c r="V31" s="322"/>
      <c r="W31" s="322"/>
      <c r="X31" s="322">
        <f t="shared" si="2"/>
        <v>70</v>
      </c>
      <c r="Y31" s="371">
        <f t="shared" si="3"/>
        <v>70</v>
      </c>
      <c r="Z31" s="371">
        <v>0</v>
      </c>
      <c r="AA31" s="371">
        <f t="shared" si="4"/>
        <v>70</v>
      </c>
    </row>
    <row r="32" spans="2:27" ht="12.75">
      <c r="B32" s="453" t="s">
        <v>56</v>
      </c>
      <c r="C32" s="454"/>
      <c r="D32" s="9" t="s">
        <v>125</v>
      </c>
      <c r="E32" s="7"/>
      <c r="F32" s="7"/>
      <c r="G32" s="7"/>
      <c r="H32" s="7"/>
      <c r="I32" s="7"/>
      <c r="J32" s="10">
        <v>1</v>
      </c>
      <c r="K32" s="10">
        <f t="shared" si="0"/>
        <v>5</v>
      </c>
      <c r="L32" s="636" t="s">
        <v>245</v>
      </c>
      <c r="M32" s="637"/>
      <c r="O32" s="60">
        <v>0</v>
      </c>
      <c r="P32" s="327">
        <f t="shared" si="1"/>
        <v>0</v>
      </c>
      <c r="R32" s="322">
        <v>5</v>
      </c>
      <c r="S32" s="322"/>
      <c r="T32" s="322"/>
      <c r="U32" s="322"/>
      <c r="V32" s="322"/>
      <c r="W32" s="322"/>
      <c r="X32" s="322">
        <f t="shared" si="2"/>
        <v>5</v>
      </c>
      <c r="Y32" s="371">
        <f t="shared" si="3"/>
        <v>5</v>
      </c>
      <c r="Z32" s="371">
        <v>0</v>
      </c>
      <c r="AA32" s="371">
        <f t="shared" si="4"/>
        <v>5</v>
      </c>
    </row>
    <row r="33" spans="2:27" ht="12.75">
      <c r="B33" s="15" t="s">
        <v>273</v>
      </c>
      <c r="C33" s="95"/>
      <c r="D33" s="95"/>
      <c r="E33" s="16"/>
      <c r="F33" s="16"/>
      <c r="G33" s="16"/>
      <c r="H33" s="16"/>
      <c r="I33" s="16"/>
      <c r="J33" s="16"/>
      <c r="K33" s="17"/>
      <c r="L33" s="17"/>
      <c r="M33" s="18"/>
      <c r="R33" s="44"/>
      <c r="S33" s="45"/>
      <c r="T33" s="45"/>
      <c r="U33" s="45"/>
      <c r="V33" s="45"/>
      <c r="W33" s="45"/>
      <c r="X33" s="46"/>
      <c r="Y33" s="378"/>
      <c r="Z33" s="373"/>
      <c r="AA33" s="374"/>
    </row>
    <row r="34" spans="2:27" ht="12.75">
      <c r="B34" s="528" t="s">
        <v>454</v>
      </c>
      <c r="C34" s="488" t="s">
        <v>455</v>
      </c>
      <c r="D34" s="436" t="s">
        <v>268</v>
      </c>
      <c r="E34" s="9" t="s">
        <v>17</v>
      </c>
      <c r="F34" s="9" t="s">
        <v>21</v>
      </c>
      <c r="G34" s="9"/>
      <c r="H34" s="9"/>
      <c r="I34" s="9"/>
      <c r="J34" s="10">
        <v>4</v>
      </c>
      <c r="K34" s="10">
        <f aca="true" t="shared" si="5" ref="K34:K52">AA34</f>
        <v>60</v>
      </c>
      <c r="L34" s="659" t="s">
        <v>42</v>
      </c>
      <c r="M34" s="660"/>
      <c r="O34" s="60">
        <v>0</v>
      </c>
      <c r="P34" s="327">
        <f t="shared" si="1"/>
        <v>0</v>
      </c>
      <c r="R34" s="322">
        <v>5</v>
      </c>
      <c r="S34" s="322">
        <v>5</v>
      </c>
      <c r="T34" s="322">
        <v>5</v>
      </c>
      <c r="U34" s="322"/>
      <c r="V34" s="322"/>
      <c r="W34" s="322"/>
      <c r="X34" s="322">
        <f aca="true" t="shared" si="6" ref="X34:X52">SUM(R34:W34)</f>
        <v>15</v>
      </c>
      <c r="Y34" s="371">
        <f aca="true" t="shared" si="7" ref="Y34:Y52">X34*J34</f>
        <v>60</v>
      </c>
      <c r="Z34" s="371">
        <v>0</v>
      </c>
      <c r="AA34" s="371">
        <f aca="true" t="shared" si="8" ref="AA34:AA52">Y34+Z34</f>
        <v>60</v>
      </c>
    </row>
    <row r="35" spans="2:27" ht="12.75">
      <c r="B35" s="550"/>
      <c r="C35" s="489"/>
      <c r="D35" s="437"/>
      <c r="E35" s="9" t="s">
        <v>16</v>
      </c>
      <c r="F35" s="9" t="s">
        <v>21</v>
      </c>
      <c r="G35" s="9"/>
      <c r="H35" s="9"/>
      <c r="I35" s="9"/>
      <c r="J35" s="10">
        <v>4</v>
      </c>
      <c r="K35" s="10">
        <f t="shared" si="5"/>
        <v>48</v>
      </c>
      <c r="L35" s="754"/>
      <c r="M35" s="755"/>
      <c r="O35" s="60">
        <v>0</v>
      </c>
      <c r="P35" s="327">
        <f t="shared" si="1"/>
        <v>0</v>
      </c>
      <c r="R35" s="322">
        <v>5</v>
      </c>
      <c r="S35" s="322">
        <v>2</v>
      </c>
      <c r="T35" s="322">
        <v>5</v>
      </c>
      <c r="U35" s="322"/>
      <c r="V35" s="322"/>
      <c r="W35" s="322"/>
      <c r="X35" s="322">
        <f t="shared" si="6"/>
        <v>12</v>
      </c>
      <c r="Y35" s="371">
        <f t="shared" si="7"/>
        <v>48</v>
      </c>
      <c r="Z35" s="371">
        <v>0</v>
      </c>
      <c r="AA35" s="371">
        <f t="shared" si="8"/>
        <v>48</v>
      </c>
    </row>
    <row r="36" spans="2:27" ht="12.75">
      <c r="B36" s="550"/>
      <c r="C36" s="489"/>
      <c r="D36" s="437"/>
      <c r="E36" s="9" t="s">
        <v>17</v>
      </c>
      <c r="F36" s="9" t="s">
        <v>20</v>
      </c>
      <c r="G36" s="9"/>
      <c r="H36" s="9"/>
      <c r="I36" s="9"/>
      <c r="J36" s="10">
        <v>4</v>
      </c>
      <c r="K36" s="10">
        <f t="shared" si="5"/>
        <v>40</v>
      </c>
      <c r="L36" s="754"/>
      <c r="M36" s="755"/>
      <c r="O36" s="60">
        <v>0</v>
      </c>
      <c r="P36" s="327">
        <f t="shared" si="1"/>
        <v>0</v>
      </c>
      <c r="R36" s="322">
        <v>5</v>
      </c>
      <c r="S36" s="322">
        <v>5</v>
      </c>
      <c r="T36" s="322"/>
      <c r="U36" s="322"/>
      <c r="V36" s="322"/>
      <c r="W36" s="322"/>
      <c r="X36" s="322">
        <f t="shared" si="6"/>
        <v>10</v>
      </c>
      <c r="Y36" s="371">
        <f t="shared" si="7"/>
        <v>40</v>
      </c>
      <c r="Z36" s="371">
        <v>0</v>
      </c>
      <c r="AA36" s="371">
        <f t="shared" si="8"/>
        <v>40</v>
      </c>
    </row>
    <row r="37" spans="2:27" ht="12.75">
      <c r="B37" s="529"/>
      <c r="C37" s="490"/>
      <c r="D37" s="480"/>
      <c r="E37" s="9" t="s">
        <v>16</v>
      </c>
      <c r="F37" s="9" t="s">
        <v>20</v>
      </c>
      <c r="G37" s="9"/>
      <c r="H37" s="9"/>
      <c r="I37" s="9"/>
      <c r="J37" s="10">
        <v>4</v>
      </c>
      <c r="K37" s="10">
        <f t="shared" si="5"/>
        <v>28</v>
      </c>
      <c r="L37" s="661"/>
      <c r="M37" s="662"/>
      <c r="O37" s="60">
        <v>0</v>
      </c>
      <c r="P37" s="327">
        <f aca="true" t="shared" si="9" ref="P37:P52">O37*K37</f>
        <v>0</v>
      </c>
      <c r="R37" s="322">
        <v>5</v>
      </c>
      <c r="S37" s="322">
        <v>2</v>
      </c>
      <c r="T37" s="322"/>
      <c r="U37" s="322"/>
      <c r="V37" s="322"/>
      <c r="W37" s="322"/>
      <c r="X37" s="322">
        <f t="shared" si="6"/>
        <v>7</v>
      </c>
      <c r="Y37" s="371">
        <f t="shared" si="7"/>
        <v>28</v>
      </c>
      <c r="Z37" s="371">
        <v>0</v>
      </c>
      <c r="AA37" s="371">
        <f t="shared" si="8"/>
        <v>28</v>
      </c>
    </row>
    <row r="38" spans="2:27" ht="27.75" customHeight="1">
      <c r="B38" s="33" t="s">
        <v>456</v>
      </c>
      <c r="C38" s="33" t="s">
        <v>457</v>
      </c>
      <c r="D38" s="9" t="s">
        <v>194</v>
      </c>
      <c r="E38" s="9" t="s">
        <v>49</v>
      </c>
      <c r="F38" s="48" t="s">
        <v>20</v>
      </c>
      <c r="G38" s="9"/>
      <c r="H38" s="1"/>
      <c r="I38" s="1"/>
      <c r="J38" s="10">
        <v>4</v>
      </c>
      <c r="K38" s="10">
        <f t="shared" si="5"/>
        <v>52</v>
      </c>
      <c r="L38" s="423" t="s">
        <v>59</v>
      </c>
      <c r="M38" s="424"/>
      <c r="O38" s="60">
        <v>0</v>
      </c>
      <c r="P38" s="327">
        <f t="shared" si="9"/>
        <v>0</v>
      </c>
      <c r="R38" s="322">
        <v>10</v>
      </c>
      <c r="S38" s="322"/>
      <c r="T38" s="322"/>
      <c r="U38" s="322">
        <v>3</v>
      </c>
      <c r="V38" s="322"/>
      <c r="W38" s="322"/>
      <c r="X38" s="322">
        <f t="shared" si="6"/>
        <v>13</v>
      </c>
      <c r="Y38" s="371">
        <f t="shared" si="7"/>
        <v>52</v>
      </c>
      <c r="Z38" s="371">
        <v>0</v>
      </c>
      <c r="AA38" s="371">
        <f t="shared" si="8"/>
        <v>52</v>
      </c>
    </row>
    <row r="39" spans="2:27" ht="12.75" customHeight="1">
      <c r="B39" s="528" t="s">
        <v>458</v>
      </c>
      <c r="C39" s="488" t="s">
        <v>459</v>
      </c>
      <c r="D39" s="436" t="s">
        <v>194</v>
      </c>
      <c r="E39" s="436" t="s">
        <v>49</v>
      </c>
      <c r="F39" s="9" t="s">
        <v>21</v>
      </c>
      <c r="G39" s="9" t="s">
        <v>63</v>
      </c>
      <c r="H39" s="9"/>
      <c r="I39" s="9"/>
      <c r="J39" s="10">
        <v>4</v>
      </c>
      <c r="K39" s="10">
        <f t="shared" si="5"/>
        <v>72</v>
      </c>
      <c r="L39" s="659" t="s">
        <v>59</v>
      </c>
      <c r="M39" s="756"/>
      <c r="O39" s="60">
        <v>0</v>
      </c>
      <c r="P39" s="327">
        <f t="shared" si="9"/>
        <v>0</v>
      </c>
      <c r="R39" s="322">
        <v>10</v>
      </c>
      <c r="S39" s="322"/>
      <c r="T39" s="322">
        <v>5</v>
      </c>
      <c r="U39" s="322">
        <v>3</v>
      </c>
      <c r="V39" s="322"/>
      <c r="W39" s="322"/>
      <c r="X39" s="322">
        <f t="shared" si="6"/>
        <v>18</v>
      </c>
      <c r="Y39" s="371">
        <f t="shared" si="7"/>
        <v>72</v>
      </c>
      <c r="Z39" s="371">
        <v>0</v>
      </c>
      <c r="AA39" s="371">
        <f t="shared" si="8"/>
        <v>72</v>
      </c>
    </row>
    <row r="40" spans="2:27" ht="12.75">
      <c r="B40" s="550"/>
      <c r="C40" s="489"/>
      <c r="D40" s="480"/>
      <c r="E40" s="480"/>
      <c r="F40" s="9" t="s">
        <v>20</v>
      </c>
      <c r="G40" s="9" t="s">
        <v>63</v>
      </c>
      <c r="H40" s="9"/>
      <c r="I40" s="9"/>
      <c r="J40" s="10">
        <v>4</v>
      </c>
      <c r="K40" s="10">
        <f t="shared" si="5"/>
        <v>52</v>
      </c>
      <c r="L40" s="757"/>
      <c r="M40" s="758"/>
      <c r="O40" s="60">
        <v>0</v>
      </c>
      <c r="P40" s="327">
        <f t="shared" si="9"/>
        <v>0</v>
      </c>
      <c r="R40" s="322">
        <v>10</v>
      </c>
      <c r="S40" s="322"/>
      <c r="T40" s="322"/>
      <c r="U40" s="322">
        <v>3</v>
      </c>
      <c r="V40" s="322"/>
      <c r="W40" s="322"/>
      <c r="X40" s="322">
        <f t="shared" si="6"/>
        <v>13</v>
      </c>
      <c r="Y40" s="371">
        <f t="shared" si="7"/>
        <v>52</v>
      </c>
      <c r="Z40" s="371">
        <v>0</v>
      </c>
      <c r="AA40" s="371">
        <f t="shared" si="8"/>
        <v>52</v>
      </c>
    </row>
    <row r="41" spans="2:27" ht="12.75">
      <c r="B41" s="550"/>
      <c r="C41" s="488" t="s">
        <v>460</v>
      </c>
      <c r="D41" s="436" t="s">
        <v>194</v>
      </c>
      <c r="E41" s="436" t="s">
        <v>49</v>
      </c>
      <c r="F41" s="9" t="s">
        <v>21</v>
      </c>
      <c r="G41" s="9" t="s">
        <v>63</v>
      </c>
      <c r="H41" s="9"/>
      <c r="I41" s="9"/>
      <c r="J41" s="10">
        <v>4</v>
      </c>
      <c r="K41" s="10">
        <f t="shared" si="5"/>
        <v>72</v>
      </c>
      <c r="L41" s="659" t="s">
        <v>42</v>
      </c>
      <c r="M41" s="756"/>
      <c r="O41" s="60">
        <v>0</v>
      </c>
      <c r="P41" s="327">
        <f t="shared" si="9"/>
        <v>0</v>
      </c>
      <c r="R41" s="322">
        <v>10</v>
      </c>
      <c r="S41" s="322"/>
      <c r="T41" s="322">
        <v>5</v>
      </c>
      <c r="U41" s="322">
        <v>3</v>
      </c>
      <c r="V41" s="322"/>
      <c r="W41" s="322"/>
      <c r="X41" s="322">
        <f t="shared" si="6"/>
        <v>18</v>
      </c>
      <c r="Y41" s="371">
        <f t="shared" si="7"/>
        <v>72</v>
      </c>
      <c r="Z41" s="371">
        <v>0</v>
      </c>
      <c r="AA41" s="371">
        <f t="shared" si="8"/>
        <v>72</v>
      </c>
    </row>
    <row r="42" spans="2:27" ht="12.75">
      <c r="B42" s="529"/>
      <c r="C42" s="489"/>
      <c r="D42" s="480"/>
      <c r="E42" s="480"/>
      <c r="F42" s="9" t="s">
        <v>20</v>
      </c>
      <c r="G42" s="9" t="s">
        <v>63</v>
      </c>
      <c r="H42" s="9"/>
      <c r="I42" s="9"/>
      <c r="J42" s="10">
        <v>4</v>
      </c>
      <c r="K42" s="10">
        <f t="shared" si="5"/>
        <v>52</v>
      </c>
      <c r="L42" s="757"/>
      <c r="M42" s="758"/>
      <c r="O42" s="60">
        <v>0</v>
      </c>
      <c r="P42" s="327">
        <f t="shared" si="9"/>
        <v>0</v>
      </c>
      <c r="R42" s="322">
        <v>10</v>
      </c>
      <c r="S42" s="322"/>
      <c r="T42" s="322"/>
      <c r="U42" s="322">
        <v>3</v>
      </c>
      <c r="V42" s="322"/>
      <c r="W42" s="322"/>
      <c r="X42" s="322">
        <f t="shared" si="6"/>
        <v>13</v>
      </c>
      <c r="Y42" s="371">
        <f t="shared" si="7"/>
        <v>52</v>
      </c>
      <c r="Z42" s="371">
        <v>0</v>
      </c>
      <c r="AA42" s="371">
        <f t="shared" si="8"/>
        <v>52</v>
      </c>
    </row>
    <row r="43" spans="2:27" ht="12.75">
      <c r="B43" s="488" t="s">
        <v>461</v>
      </c>
      <c r="C43" s="486" t="s">
        <v>462</v>
      </c>
      <c r="D43" s="436" t="s">
        <v>137</v>
      </c>
      <c r="E43" s="436" t="s">
        <v>17</v>
      </c>
      <c r="F43" s="9" t="s">
        <v>21</v>
      </c>
      <c r="G43" s="14"/>
      <c r="H43" s="48" t="s">
        <v>172</v>
      </c>
      <c r="I43" s="48"/>
      <c r="J43" s="10">
        <v>4</v>
      </c>
      <c r="K43" s="10">
        <f t="shared" si="5"/>
        <v>92</v>
      </c>
      <c r="L43" s="449" t="s">
        <v>59</v>
      </c>
      <c r="M43" s="450"/>
      <c r="O43" s="60">
        <v>0</v>
      </c>
      <c r="P43" s="327">
        <f t="shared" si="9"/>
        <v>0</v>
      </c>
      <c r="R43" s="322">
        <v>10</v>
      </c>
      <c r="S43" s="322">
        <v>5</v>
      </c>
      <c r="T43" s="322">
        <v>5</v>
      </c>
      <c r="U43" s="322"/>
      <c r="V43" s="322">
        <v>3</v>
      </c>
      <c r="W43" s="322"/>
      <c r="X43" s="322">
        <f t="shared" si="6"/>
        <v>23</v>
      </c>
      <c r="Y43" s="371">
        <f t="shared" si="7"/>
        <v>92</v>
      </c>
      <c r="Z43" s="371">
        <v>0</v>
      </c>
      <c r="AA43" s="371">
        <f t="shared" si="8"/>
        <v>92</v>
      </c>
    </row>
    <row r="44" spans="2:27" ht="12.75">
      <c r="B44" s="490"/>
      <c r="C44" s="487"/>
      <c r="D44" s="480"/>
      <c r="E44" s="480"/>
      <c r="F44" s="9" t="s">
        <v>20</v>
      </c>
      <c r="G44" s="14"/>
      <c r="H44" s="48" t="s">
        <v>172</v>
      </c>
      <c r="I44" s="14"/>
      <c r="J44" s="10">
        <v>4</v>
      </c>
      <c r="K44" s="10">
        <f t="shared" si="5"/>
        <v>72</v>
      </c>
      <c r="L44" s="581"/>
      <c r="M44" s="582"/>
      <c r="O44" s="60">
        <v>0</v>
      </c>
      <c r="P44" s="327">
        <f t="shared" si="9"/>
        <v>0</v>
      </c>
      <c r="R44" s="322">
        <v>10</v>
      </c>
      <c r="S44" s="322">
        <v>5</v>
      </c>
      <c r="T44" s="322"/>
      <c r="U44" s="322"/>
      <c r="V44" s="322">
        <v>3</v>
      </c>
      <c r="W44" s="322"/>
      <c r="X44" s="322">
        <f t="shared" si="6"/>
        <v>18</v>
      </c>
      <c r="Y44" s="371">
        <f t="shared" si="7"/>
        <v>72</v>
      </c>
      <c r="Z44" s="371">
        <v>0</v>
      </c>
      <c r="AA44" s="371">
        <f t="shared" si="8"/>
        <v>72</v>
      </c>
    </row>
    <row r="45" spans="2:27" ht="12.75">
      <c r="B45" s="488" t="s">
        <v>463</v>
      </c>
      <c r="C45" s="486" t="s">
        <v>464</v>
      </c>
      <c r="D45" s="436" t="s">
        <v>27</v>
      </c>
      <c r="E45" s="436" t="s">
        <v>225</v>
      </c>
      <c r="F45" s="9" t="s">
        <v>21</v>
      </c>
      <c r="G45" s="14"/>
      <c r="H45" s="48" t="s">
        <v>172</v>
      </c>
      <c r="I45" s="48"/>
      <c r="J45" s="10">
        <v>4</v>
      </c>
      <c r="K45" s="10">
        <f t="shared" si="5"/>
        <v>112</v>
      </c>
      <c r="L45" s="581"/>
      <c r="M45" s="582"/>
      <c r="O45" s="60">
        <v>0</v>
      </c>
      <c r="P45" s="327">
        <f t="shared" si="9"/>
        <v>0</v>
      </c>
      <c r="R45" s="322">
        <v>10</v>
      </c>
      <c r="S45" s="322">
        <v>10</v>
      </c>
      <c r="T45" s="322">
        <v>5</v>
      </c>
      <c r="U45" s="322"/>
      <c r="V45" s="322">
        <v>3</v>
      </c>
      <c r="W45" s="322"/>
      <c r="X45" s="322">
        <f t="shared" si="6"/>
        <v>28</v>
      </c>
      <c r="Y45" s="371">
        <f t="shared" si="7"/>
        <v>112</v>
      </c>
      <c r="Z45" s="371">
        <v>0</v>
      </c>
      <c r="AA45" s="371">
        <f t="shared" si="8"/>
        <v>112</v>
      </c>
    </row>
    <row r="46" spans="2:27" ht="12.75">
      <c r="B46" s="490"/>
      <c r="C46" s="487"/>
      <c r="D46" s="480"/>
      <c r="E46" s="480"/>
      <c r="F46" s="9" t="s">
        <v>20</v>
      </c>
      <c r="G46" s="14"/>
      <c r="H46" s="48" t="s">
        <v>172</v>
      </c>
      <c r="I46" s="14"/>
      <c r="J46" s="10">
        <v>4</v>
      </c>
      <c r="K46" s="10">
        <f t="shared" si="5"/>
        <v>92</v>
      </c>
      <c r="L46" s="451"/>
      <c r="M46" s="452"/>
      <c r="O46" s="60">
        <v>0</v>
      </c>
      <c r="P46" s="327">
        <f t="shared" si="9"/>
        <v>0</v>
      </c>
      <c r="R46" s="322">
        <v>10</v>
      </c>
      <c r="S46" s="322">
        <v>10</v>
      </c>
      <c r="T46" s="322"/>
      <c r="U46" s="322"/>
      <c r="V46" s="322">
        <v>3</v>
      </c>
      <c r="W46" s="322"/>
      <c r="X46" s="322">
        <f t="shared" si="6"/>
        <v>23</v>
      </c>
      <c r="Y46" s="371">
        <f t="shared" si="7"/>
        <v>92</v>
      </c>
      <c r="Z46" s="371">
        <v>0</v>
      </c>
      <c r="AA46" s="371">
        <f t="shared" si="8"/>
        <v>92</v>
      </c>
    </row>
    <row r="47" spans="2:27" ht="12.75">
      <c r="B47" s="445" t="s">
        <v>136</v>
      </c>
      <c r="C47" s="446"/>
      <c r="D47" s="436" t="s">
        <v>44</v>
      </c>
      <c r="E47" s="436" t="s">
        <v>49</v>
      </c>
      <c r="F47" s="9" t="s">
        <v>20</v>
      </c>
      <c r="G47" s="48" t="s">
        <v>65</v>
      </c>
      <c r="H47" s="14"/>
      <c r="I47" s="14"/>
      <c r="J47" s="10">
        <v>4</v>
      </c>
      <c r="K47" s="10">
        <f t="shared" si="5"/>
        <v>32</v>
      </c>
      <c r="L47" s="449" t="s">
        <v>42</v>
      </c>
      <c r="M47" s="450"/>
      <c r="O47" s="60">
        <v>0</v>
      </c>
      <c r="P47" s="327">
        <f t="shared" si="9"/>
        <v>0</v>
      </c>
      <c r="R47" s="322">
        <v>5</v>
      </c>
      <c r="S47" s="322"/>
      <c r="T47" s="322"/>
      <c r="U47" s="322">
        <v>3</v>
      </c>
      <c r="V47" s="322"/>
      <c r="W47" s="322"/>
      <c r="X47" s="322">
        <f t="shared" si="6"/>
        <v>8</v>
      </c>
      <c r="Y47" s="371">
        <f t="shared" si="7"/>
        <v>32</v>
      </c>
      <c r="Z47" s="371">
        <v>0</v>
      </c>
      <c r="AA47" s="371">
        <f t="shared" si="8"/>
        <v>32</v>
      </c>
    </row>
    <row r="48" spans="2:27" ht="12.75">
      <c r="B48" s="483"/>
      <c r="C48" s="484"/>
      <c r="D48" s="480"/>
      <c r="E48" s="480"/>
      <c r="F48" s="9" t="s">
        <v>19</v>
      </c>
      <c r="G48" s="48" t="s">
        <v>65</v>
      </c>
      <c r="H48" s="14"/>
      <c r="I48" s="14"/>
      <c r="J48" s="10">
        <v>4</v>
      </c>
      <c r="K48" s="10">
        <f t="shared" si="5"/>
        <v>24</v>
      </c>
      <c r="L48" s="581"/>
      <c r="M48" s="582"/>
      <c r="O48" s="60">
        <v>0</v>
      </c>
      <c r="P48" s="327">
        <f t="shared" si="9"/>
        <v>0</v>
      </c>
      <c r="R48" s="322">
        <v>5</v>
      </c>
      <c r="S48" s="322"/>
      <c r="T48" s="322">
        <v>-2</v>
      </c>
      <c r="U48" s="322">
        <v>3</v>
      </c>
      <c r="V48" s="322"/>
      <c r="W48" s="322"/>
      <c r="X48" s="322">
        <f t="shared" si="6"/>
        <v>6</v>
      </c>
      <c r="Y48" s="371">
        <f t="shared" si="7"/>
        <v>24</v>
      </c>
      <c r="Z48" s="371">
        <v>0</v>
      </c>
      <c r="AA48" s="371">
        <f t="shared" si="8"/>
        <v>24</v>
      </c>
    </row>
    <row r="49" spans="2:27" ht="12.75">
      <c r="B49" s="504" t="s">
        <v>115</v>
      </c>
      <c r="C49" s="505"/>
      <c r="D49" s="68" t="s">
        <v>44</v>
      </c>
      <c r="E49" s="68" t="s">
        <v>49</v>
      </c>
      <c r="F49" s="9" t="s">
        <v>20</v>
      </c>
      <c r="G49" s="140" t="s">
        <v>173</v>
      </c>
      <c r="H49" s="138"/>
      <c r="I49" s="138"/>
      <c r="J49" s="10">
        <v>4</v>
      </c>
      <c r="K49" s="10">
        <f t="shared" si="5"/>
        <v>32</v>
      </c>
      <c r="L49" s="581"/>
      <c r="M49" s="582"/>
      <c r="O49" s="60">
        <v>0</v>
      </c>
      <c r="P49" s="327">
        <f t="shared" si="9"/>
        <v>0</v>
      </c>
      <c r="R49" s="322">
        <v>5</v>
      </c>
      <c r="S49" s="322"/>
      <c r="T49" s="322"/>
      <c r="U49" s="322">
        <v>3</v>
      </c>
      <c r="V49" s="322"/>
      <c r="W49" s="322"/>
      <c r="X49" s="322">
        <f t="shared" si="6"/>
        <v>8</v>
      </c>
      <c r="Y49" s="371">
        <f t="shared" si="7"/>
        <v>32</v>
      </c>
      <c r="Z49" s="371">
        <v>0</v>
      </c>
      <c r="AA49" s="371">
        <f t="shared" si="8"/>
        <v>32</v>
      </c>
    </row>
    <row r="50" spans="2:27" ht="25.5">
      <c r="B50" s="59" t="s">
        <v>465</v>
      </c>
      <c r="C50" s="59" t="s">
        <v>466</v>
      </c>
      <c r="D50" s="68" t="s">
        <v>268</v>
      </c>
      <c r="E50" s="68" t="s">
        <v>16</v>
      </c>
      <c r="F50" s="9" t="s">
        <v>20</v>
      </c>
      <c r="G50" s="140"/>
      <c r="H50" s="138"/>
      <c r="I50" s="138"/>
      <c r="J50" s="10">
        <v>4</v>
      </c>
      <c r="K50" s="10">
        <f t="shared" si="5"/>
        <v>28</v>
      </c>
      <c r="L50" s="451"/>
      <c r="M50" s="452"/>
      <c r="O50" s="60">
        <v>0</v>
      </c>
      <c r="P50" s="327">
        <f t="shared" si="9"/>
        <v>0</v>
      </c>
      <c r="R50" s="322">
        <v>5</v>
      </c>
      <c r="S50" s="322">
        <v>2</v>
      </c>
      <c r="T50" s="322"/>
      <c r="U50" s="322"/>
      <c r="V50" s="322"/>
      <c r="W50" s="322"/>
      <c r="X50" s="322">
        <f t="shared" si="6"/>
        <v>7</v>
      </c>
      <c r="Y50" s="371">
        <f t="shared" si="7"/>
        <v>28</v>
      </c>
      <c r="Z50" s="371">
        <v>0</v>
      </c>
      <c r="AA50" s="371">
        <f t="shared" si="8"/>
        <v>28</v>
      </c>
    </row>
    <row r="51" spans="2:27" ht="18.75" customHeight="1">
      <c r="B51" s="488" t="s">
        <v>467</v>
      </c>
      <c r="C51" s="488" t="s">
        <v>466</v>
      </c>
      <c r="D51" s="551" t="s">
        <v>23</v>
      </c>
      <c r="E51" s="9" t="s">
        <v>17</v>
      </c>
      <c r="F51" s="9" t="s">
        <v>20</v>
      </c>
      <c r="G51" s="14"/>
      <c r="H51" s="48" t="s">
        <v>48</v>
      </c>
      <c r="I51" s="48"/>
      <c r="J51" s="10">
        <v>4</v>
      </c>
      <c r="K51" s="10">
        <f t="shared" si="5"/>
        <v>72</v>
      </c>
      <c r="L51" s="449" t="s">
        <v>60</v>
      </c>
      <c r="M51" s="450"/>
      <c r="O51" s="60">
        <v>0</v>
      </c>
      <c r="P51" s="327">
        <f t="shared" si="9"/>
        <v>0</v>
      </c>
      <c r="R51" s="322">
        <v>10</v>
      </c>
      <c r="S51" s="322">
        <v>5</v>
      </c>
      <c r="T51" s="322"/>
      <c r="U51" s="322"/>
      <c r="V51" s="322">
        <v>3</v>
      </c>
      <c r="W51" s="322"/>
      <c r="X51" s="322">
        <f t="shared" si="6"/>
        <v>18</v>
      </c>
      <c r="Y51" s="371">
        <f t="shared" si="7"/>
        <v>72</v>
      </c>
      <c r="Z51" s="371">
        <v>0</v>
      </c>
      <c r="AA51" s="371">
        <f t="shared" si="8"/>
        <v>72</v>
      </c>
    </row>
    <row r="52" spans="2:27" ht="18.75" customHeight="1">
      <c r="B52" s="490"/>
      <c r="C52" s="490"/>
      <c r="D52" s="552"/>
      <c r="E52" s="9" t="s">
        <v>16</v>
      </c>
      <c r="F52" s="9" t="s">
        <v>20</v>
      </c>
      <c r="G52" s="14"/>
      <c r="H52" s="48" t="s">
        <v>48</v>
      </c>
      <c r="I52" s="14"/>
      <c r="J52" s="10">
        <v>4</v>
      </c>
      <c r="K52" s="10">
        <f t="shared" si="5"/>
        <v>60</v>
      </c>
      <c r="L52" s="451"/>
      <c r="M52" s="452"/>
      <c r="O52" s="60">
        <v>0</v>
      </c>
      <c r="P52" s="327">
        <f t="shared" si="9"/>
        <v>0</v>
      </c>
      <c r="R52" s="322">
        <v>10</v>
      </c>
      <c r="S52" s="322">
        <v>2</v>
      </c>
      <c r="T52" s="322"/>
      <c r="U52" s="322"/>
      <c r="V52" s="322">
        <v>3</v>
      </c>
      <c r="W52" s="322"/>
      <c r="X52" s="322">
        <f t="shared" si="6"/>
        <v>15</v>
      </c>
      <c r="Y52" s="371">
        <f t="shared" si="7"/>
        <v>60</v>
      </c>
      <c r="Z52" s="371">
        <v>0</v>
      </c>
      <c r="AA52" s="371">
        <f t="shared" si="8"/>
        <v>60</v>
      </c>
    </row>
    <row r="53" spans="2:13" ht="12.75">
      <c r="B53" s="15" t="s">
        <v>72</v>
      </c>
      <c r="C53" s="95"/>
      <c r="D53" s="95"/>
      <c r="E53" s="19"/>
      <c r="F53" s="19"/>
      <c r="G53" s="19"/>
      <c r="H53" s="19"/>
      <c r="I53" s="19"/>
      <c r="J53" s="19"/>
      <c r="K53" s="17"/>
      <c r="L53" s="19"/>
      <c r="M53" s="20"/>
    </row>
    <row r="54" spans="2:16" ht="12.75">
      <c r="B54" s="80" t="s">
        <v>144</v>
      </c>
      <c r="C54" s="144"/>
      <c r="D54" s="144"/>
      <c r="E54" s="36"/>
      <c r="F54" s="36"/>
      <c r="G54" s="36"/>
      <c r="H54" s="36"/>
      <c r="I54" s="36"/>
      <c r="J54" s="36"/>
      <c r="K54" s="346"/>
      <c r="L54" s="36"/>
      <c r="M54" s="37"/>
      <c r="O54" s="228">
        <f>SUM(O5:O53)</f>
        <v>1</v>
      </c>
      <c r="P54" s="354">
        <f>SUM(P5:P53)</f>
        <v>0</v>
      </c>
    </row>
    <row r="55" spans="2:13" ht="12.75">
      <c r="B55" s="81" t="s">
        <v>468</v>
      </c>
      <c r="C55" s="104"/>
      <c r="D55" s="104"/>
      <c r="E55" s="31"/>
      <c r="F55" s="31"/>
      <c r="G55" s="31"/>
      <c r="H55" s="31"/>
      <c r="I55" s="31"/>
      <c r="J55" s="31"/>
      <c r="K55" s="335"/>
      <c r="L55" s="31"/>
      <c r="M55" s="32"/>
    </row>
    <row r="56" spans="2:13" ht="12.75">
      <c r="B56" s="81" t="s">
        <v>1072</v>
      </c>
      <c r="C56" s="104"/>
      <c r="D56" s="104"/>
      <c r="E56" s="31"/>
      <c r="F56" s="31"/>
      <c r="G56" s="31"/>
      <c r="H56" s="31"/>
      <c r="I56" s="31"/>
      <c r="J56" s="31"/>
      <c r="K56" s="335"/>
      <c r="L56" s="31"/>
      <c r="M56" s="32"/>
    </row>
    <row r="57" spans="2:13" ht="12.75">
      <c r="B57" s="81" t="s">
        <v>1074</v>
      </c>
      <c r="C57" s="104"/>
      <c r="D57" s="104"/>
      <c r="E57" s="31"/>
      <c r="F57" s="31"/>
      <c r="G57" s="31"/>
      <c r="H57" s="31"/>
      <c r="I57" s="31"/>
      <c r="J57" s="31"/>
      <c r="K57" s="335"/>
      <c r="L57" s="31"/>
      <c r="M57" s="32"/>
    </row>
    <row r="58" spans="2:13" ht="12.75">
      <c r="B58" s="82" t="s">
        <v>469</v>
      </c>
      <c r="C58" s="145"/>
      <c r="D58" s="145"/>
      <c r="E58" s="39"/>
      <c r="F58" s="39"/>
      <c r="G58" s="39"/>
      <c r="H58" s="39"/>
      <c r="I58" s="39"/>
      <c r="J58" s="39"/>
      <c r="K58" s="329"/>
      <c r="L58" s="39"/>
      <c r="M58" s="40"/>
    </row>
    <row r="59" ht="10.5" customHeight="1"/>
    <row r="60" ht="10.5" customHeight="1">
      <c r="B60" s="104" t="s">
        <v>473</v>
      </c>
    </row>
    <row r="61" ht="10.5" customHeight="1">
      <c r="B61" s="104" t="s">
        <v>474</v>
      </c>
    </row>
    <row r="62" ht="10.5" customHeight="1">
      <c r="B62" s="104" t="s">
        <v>475</v>
      </c>
    </row>
    <row r="63" ht="9.75" customHeight="1"/>
    <row r="64" spans="2:13" ht="15.75">
      <c r="B64" s="506" t="s">
        <v>100</v>
      </c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8"/>
    </row>
    <row r="65" spans="2:14" ht="12.75">
      <c r="B65" s="102" t="s">
        <v>470</v>
      </c>
      <c r="C65" s="107"/>
      <c r="D65" s="103"/>
      <c r="E65" s="103"/>
      <c r="F65" s="103"/>
      <c r="G65" s="103"/>
      <c r="H65" s="103"/>
      <c r="I65" s="103"/>
      <c r="J65" s="103"/>
      <c r="K65" s="111"/>
      <c r="L65" s="103"/>
      <c r="M65" s="99"/>
      <c r="N65" s="98"/>
    </row>
    <row r="66" spans="2:27" ht="12.75">
      <c r="B66" s="82" t="s">
        <v>471</v>
      </c>
      <c r="C66" s="145"/>
      <c r="D66" s="145"/>
      <c r="E66" s="39"/>
      <c r="F66" s="39"/>
      <c r="G66" s="39"/>
      <c r="H66" s="39"/>
      <c r="I66" s="39"/>
      <c r="J66" s="39"/>
      <c r="K66" s="329"/>
      <c r="L66" s="39"/>
      <c r="M66" s="40"/>
      <c r="R66" s="460" t="s">
        <v>119</v>
      </c>
      <c r="S66" s="460" t="s">
        <v>37</v>
      </c>
      <c r="T66" s="460" t="s">
        <v>38</v>
      </c>
      <c r="U66" s="626" t="s">
        <v>120</v>
      </c>
      <c r="V66" s="460" t="s">
        <v>1102</v>
      </c>
      <c r="W66" s="460" t="s">
        <v>1103</v>
      </c>
      <c r="X66" s="460" t="s">
        <v>121</v>
      </c>
      <c r="Y66" s="419" t="s">
        <v>1123</v>
      </c>
      <c r="Z66" s="419" t="s">
        <v>1124</v>
      </c>
      <c r="AA66" s="419" t="s">
        <v>1125</v>
      </c>
    </row>
    <row r="67" spans="2:27" ht="12.75">
      <c r="B67" s="102" t="s">
        <v>472</v>
      </c>
      <c r="C67" s="107"/>
      <c r="D67" s="103"/>
      <c r="E67" s="103"/>
      <c r="F67" s="103"/>
      <c r="G67" s="103"/>
      <c r="H67" s="103"/>
      <c r="I67" s="103"/>
      <c r="J67" s="103"/>
      <c r="K67" s="111"/>
      <c r="L67" s="103"/>
      <c r="M67" s="99"/>
      <c r="N67" s="98"/>
      <c r="R67" s="461"/>
      <c r="S67" s="461"/>
      <c r="T67" s="461"/>
      <c r="U67" s="627"/>
      <c r="V67" s="461"/>
      <c r="W67" s="461"/>
      <c r="X67" s="461"/>
      <c r="Y67" s="420"/>
      <c r="Z67" s="420"/>
      <c r="AA67" s="420"/>
    </row>
    <row r="68" spans="2:27" ht="12.75">
      <c r="B68" s="504" t="s">
        <v>140</v>
      </c>
      <c r="C68" s="505"/>
      <c r="D68" s="9" t="s">
        <v>43</v>
      </c>
      <c r="E68" s="9" t="s">
        <v>16</v>
      </c>
      <c r="F68" s="48" t="s">
        <v>21</v>
      </c>
      <c r="G68" s="14"/>
      <c r="H68" s="14"/>
      <c r="I68" s="14"/>
      <c r="J68" s="10">
        <v>4</v>
      </c>
      <c r="K68" s="10">
        <f>AA68</f>
        <v>40</v>
      </c>
      <c r="L68" s="423" t="s">
        <v>59</v>
      </c>
      <c r="M68" s="424"/>
      <c r="N68" s="96"/>
      <c r="O68" s="60">
        <v>0</v>
      </c>
      <c r="P68" s="327">
        <f>O68*K68</f>
        <v>0</v>
      </c>
      <c r="R68" s="322">
        <v>5</v>
      </c>
      <c r="S68" s="322">
        <v>2</v>
      </c>
      <c r="T68" s="322"/>
      <c r="U68" s="322">
        <v>3</v>
      </c>
      <c r="V68" s="322"/>
      <c r="W68" s="322"/>
      <c r="X68" s="322">
        <f>SUM(R68:W68)</f>
        <v>10</v>
      </c>
      <c r="Y68" s="371">
        <f>X68*J68</f>
        <v>40</v>
      </c>
      <c r="Z68" s="371">
        <v>0</v>
      </c>
      <c r="AA68" s="371">
        <f>Y68+Z68</f>
        <v>40</v>
      </c>
    </row>
    <row r="69" ht="17.25" customHeight="1"/>
    <row r="70" spans="2:27" ht="15.75">
      <c r="B70" s="506" t="s">
        <v>661</v>
      </c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8"/>
      <c r="R70" s="713" t="s">
        <v>1101</v>
      </c>
      <c r="S70" s="714"/>
      <c r="T70" s="714"/>
      <c r="U70" s="714"/>
      <c r="V70" s="714"/>
      <c r="W70" s="714"/>
      <c r="X70" s="715"/>
      <c r="Y70" s="663" t="s">
        <v>1122</v>
      </c>
      <c r="Z70" s="664"/>
      <c r="AA70" s="665"/>
    </row>
    <row r="71" spans="2:27" ht="12.75" customHeight="1">
      <c r="B71" s="428" t="s">
        <v>35</v>
      </c>
      <c r="C71" s="429"/>
      <c r="D71" s="434" t="s">
        <v>36</v>
      </c>
      <c r="E71" s="434" t="s">
        <v>37</v>
      </c>
      <c r="F71" s="434" t="s">
        <v>38</v>
      </c>
      <c r="G71" s="434" t="s">
        <v>39</v>
      </c>
      <c r="H71" s="499" t="s">
        <v>1104</v>
      </c>
      <c r="I71" s="499"/>
      <c r="J71" s="426" t="s">
        <v>40</v>
      </c>
      <c r="K71" s="472" t="s">
        <v>45</v>
      </c>
      <c r="L71" s="441" t="s">
        <v>41</v>
      </c>
      <c r="M71" s="442"/>
      <c r="R71" s="460" t="s">
        <v>119</v>
      </c>
      <c r="S71" s="460" t="s">
        <v>37</v>
      </c>
      <c r="T71" s="460" t="s">
        <v>38</v>
      </c>
      <c r="U71" s="626" t="s">
        <v>120</v>
      </c>
      <c r="V71" s="460" t="s">
        <v>1102</v>
      </c>
      <c r="W71" s="460" t="s">
        <v>1103</v>
      </c>
      <c r="X71" s="460" t="s">
        <v>121</v>
      </c>
      <c r="Y71" s="419" t="s">
        <v>1123</v>
      </c>
      <c r="Z71" s="419" t="s">
        <v>1124</v>
      </c>
      <c r="AA71" s="419" t="s">
        <v>1125</v>
      </c>
    </row>
    <row r="72" spans="2:27" ht="12.75">
      <c r="B72" s="430"/>
      <c r="C72" s="431"/>
      <c r="D72" s="435"/>
      <c r="E72" s="435"/>
      <c r="F72" s="435"/>
      <c r="G72" s="435"/>
      <c r="H72" s="280" t="s">
        <v>1102</v>
      </c>
      <c r="I72" s="279" t="s">
        <v>1103</v>
      </c>
      <c r="J72" s="427"/>
      <c r="K72" s="473"/>
      <c r="L72" s="443"/>
      <c r="M72" s="444"/>
      <c r="R72" s="461"/>
      <c r="S72" s="461"/>
      <c r="T72" s="461"/>
      <c r="U72" s="627"/>
      <c r="V72" s="461"/>
      <c r="W72" s="461"/>
      <c r="X72" s="461"/>
      <c r="Y72" s="420"/>
      <c r="Z72" s="420"/>
      <c r="AA72" s="420"/>
    </row>
    <row r="73" spans="2:27" ht="12.75">
      <c r="B73" s="597" t="s">
        <v>127</v>
      </c>
      <c r="C73" s="598"/>
      <c r="D73" s="54" t="s">
        <v>128</v>
      </c>
      <c r="E73" s="54"/>
      <c r="F73" s="54"/>
      <c r="G73" s="54"/>
      <c r="H73" s="54"/>
      <c r="I73" s="54"/>
      <c r="J73" s="56">
        <v>1</v>
      </c>
      <c r="K73" s="10">
        <f>AA73</f>
        <v>20</v>
      </c>
      <c r="L73" s="423">
        <v>1</v>
      </c>
      <c r="M73" s="424"/>
      <c r="O73" s="60">
        <v>0</v>
      </c>
      <c r="P73" s="327">
        <f>O73*K73</f>
        <v>0</v>
      </c>
      <c r="R73" s="330">
        <v>20</v>
      </c>
      <c r="S73" s="313"/>
      <c r="T73" s="313"/>
      <c r="U73" s="313"/>
      <c r="V73" s="313"/>
      <c r="W73" s="313"/>
      <c r="X73" s="322">
        <f>SUM(R73:W73)</f>
        <v>20</v>
      </c>
      <c r="Y73" s="371">
        <f>X73*J73</f>
        <v>20</v>
      </c>
      <c r="Z73" s="371">
        <v>0</v>
      </c>
      <c r="AA73" s="371">
        <f>Y73+Z73</f>
        <v>20</v>
      </c>
    </row>
    <row r="74" spans="2:27" ht="12.75">
      <c r="B74" s="15" t="s">
        <v>129</v>
      </c>
      <c r="C74" s="95"/>
      <c r="D74" s="16"/>
      <c r="E74" s="16"/>
      <c r="F74" s="16"/>
      <c r="G74" s="16"/>
      <c r="H74" s="16"/>
      <c r="I74" s="16"/>
      <c r="J74" s="17"/>
      <c r="K74" s="47"/>
      <c r="L74" s="47"/>
      <c r="M74" s="18"/>
      <c r="R74" s="44"/>
      <c r="S74" s="45"/>
      <c r="T74" s="45"/>
      <c r="U74" s="45"/>
      <c r="V74" s="45"/>
      <c r="W74" s="45"/>
      <c r="X74" s="46"/>
      <c r="Y74" s="378"/>
      <c r="Z74" s="373"/>
      <c r="AA74" s="374"/>
    </row>
    <row r="75" spans="2:27" ht="12.75" customHeight="1">
      <c r="B75" s="526" t="s">
        <v>27</v>
      </c>
      <c r="C75" s="583"/>
      <c r="D75" s="53" t="s">
        <v>224</v>
      </c>
      <c r="E75" s="53" t="s">
        <v>225</v>
      </c>
      <c r="F75" s="9" t="s">
        <v>21</v>
      </c>
      <c r="G75" s="53"/>
      <c r="H75" s="53" t="s">
        <v>172</v>
      </c>
      <c r="I75" s="53"/>
      <c r="J75" s="53">
        <v>4</v>
      </c>
      <c r="K75" s="10">
        <f aca="true" t="shared" si="10" ref="K75:K80">AA75</f>
        <v>112</v>
      </c>
      <c r="L75" s="675" t="s">
        <v>59</v>
      </c>
      <c r="M75" s="647"/>
      <c r="O75" s="60">
        <v>0</v>
      </c>
      <c r="P75" s="327">
        <f aca="true" t="shared" si="11" ref="P75:P80">O75*K75</f>
        <v>0</v>
      </c>
      <c r="R75" s="322">
        <v>10</v>
      </c>
      <c r="S75" s="322">
        <v>10</v>
      </c>
      <c r="T75" s="322">
        <v>5</v>
      </c>
      <c r="U75" s="322"/>
      <c r="V75" s="322">
        <v>3</v>
      </c>
      <c r="W75" s="322"/>
      <c r="X75" s="322">
        <f aca="true" t="shared" si="12" ref="X75:X80">SUM(R75:W75)</f>
        <v>28</v>
      </c>
      <c r="Y75" s="371">
        <f aca="true" t="shared" si="13" ref="Y75:Y80">X75*J75</f>
        <v>112</v>
      </c>
      <c r="Z75" s="371">
        <v>0</v>
      </c>
      <c r="AA75" s="371">
        <f aca="true" t="shared" si="14" ref="AA75:AA80">Y75+Z75</f>
        <v>112</v>
      </c>
    </row>
    <row r="76" spans="2:27" ht="12.75">
      <c r="B76" s="526" t="s">
        <v>640</v>
      </c>
      <c r="C76" s="583"/>
      <c r="D76" s="71" t="s">
        <v>194</v>
      </c>
      <c r="E76" s="71" t="s">
        <v>49</v>
      </c>
      <c r="F76" s="71" t="s">
        <v>20</v>
      </c>
      <c r="G76" s="71" t="s">
        <v>63</v>
      </c>
      <c r="H76" s="1"/>
      <c r="I76" s="1"/>
      <c r="J76" s="10">
        <v>4</v>
      </c>
      <c r="K76" s="10">
        <f t="shared" si="10"/>
        <v>52</v>
      </c>
      <c r="L76" s="670" t="s">
        <v>110</v>
      </c>
      <c r="M76" s="671"/>
      <c r="O76" s="60">
        <v>0</v>
      </c>
      <c r="P76" s="327">
        <f t="shared" si="11"/>
        <v>0</v>
      </c>
      <c r="R76" s="322">
        <v>10</v>
      </c>
      <c r="S76" s="322"/>
      <c r="T76" s="322"/>
      <c r="U76" s="322">
        <v>3</v>
      </c>
      <c r="V76" s="322"/>
      <c r="W76" s="322"/>
      <c r="X76" s="322">
        <f t="shared" si="12"/>
        <v>13</v>
      </c>
      <c r="Y76" s="371">
        <f t="shared" si="13"/>
        <v>52</v>
      </c>
      <c r="Z76" s="371">
        <v>0</v>
      </c>
      <c r="AA76" s="371">
        <f t="shared" si="14"/>
        <v>52</v>
      </c>
    </row>
    <row r="77" spans="2:27" ht="12.75">
      <c r="B77" s="599" t="s">
        <v>484</v>
      </c>
      <c r="C77" s="600"/>
      <c r="D77" s="71" t="s">
        <v>44</v>
      </c>
      <c r="E77" s="71" t="s">
        <v>49</v>
      </c>
      <c r="F77" s="71" t="s">
        <v>20</v>
      </c>
      <c r="G77" s="71" t="s">
        <v>63</v>
      </c>
      <c r="H77" s="1"/>
      <c r="I77" s="1"/>
      <c r="J77" s="53">
        <v>4</v>
      </c>
      <c r="K77" s="10">
        <f t="shared" si="10"/>
        <v>32</v>
      </c>
      <c r="L77" s="449" t="s">
        <v>53</v>
      </c>
      <c r="M77" s="450"/>
      <c r="O77" s="60">
        <v>0</v>
      </c>
      <c r="P77" s="327">
        <f t="shared" si="11"/>
        <v>0</v>
      </c>
      <c r="R77" s="322">
        <v>5</v>
      </c>
      <c r="S77" s="322"/>
      <c r="T77" s="322"/>
      <c r="U77" s="322">
        <v>3</v>
      </c>
      <c r="V77" s="322"/>
      <c r="W77" s="322"/>
      <c r="X77" s="322">
        <f t="shared" si="12"/>
        <v>8</v>
      </c>
      <c r="Y77" s="371">
        <f t="shared" si="13"/>
        <v>32</v>
      </c>
      <c r="Z77" s="371">
        <v>0</v>
      </c>
      <c r="AA77" s="371">
        <f t="shared" si="14"/>
        <v>32</v>
      </c>
    </row>
    <row r="78" spans="2:27" ht="12.75">
      <c r="B78" s="613"/>
      <c r="C78" s="667"/>
      <c r="D78" s="71" t="s">
        <v>953</v>
      </c>
      <c r="E78" s="71" t="s">
        <v>49</v>
      </c>
      <c r="F78" s="71" t="s">
        <v>20</v>
      </c>
      <c r="G78" s="71" t="s">
        <v>63</v>
      </c>
      <c r="H78" s="1"/>
      <c r="I78" s="1"/>
      <c r="J78" s="10">
        <v>4</v>
      </c>
      <c r="K78" s="10">
        <f t="shared" si="10"/>
        <v>32</v>
      </c>
      <c r="L78" s="451"/>
      <c r="M78" s="452"/>
      <c r="O78" s="60">
        <v>0</v>
      </c>
      <c r="P78" s="327">
        <f t="shared" si="11"/>
        <v>0</v>
      </c>
      <c r="R78" s="322">
        <v>5</v>
      </c>
      <c r="S78" s="322"/>
      <c r="T78" s="322"/>
      <c r="U78" s="322">
        <v>3</v>
      </c>
      <c r="V78" s="322"/>
      <c r="W78" s="322"/>
      <c r="X78" s="322">
        <f t="shared" si="12"/>
        <v>8</v>
      </c>
      <c r="Y78" s="371">
        <f t="shared" si="13"/>
        <v>32</v>
      </c>
      <c r="Z78" s="371">
        <v>0</v>
      </c>
      <c r="AA78" s="371">
        <f t="shared" si="14"/>
        <v>32</v>
      </c>
    </row>
    <row r="79" spans="2:27" ht="12.75">
      <c r="B79" s="599" t="s">
        <v>644</v>
      </c>
      <c r="C79" s="600"/>
      <c r="D79" s="498" t="s">
        <v>23</v>
      </c>
      <c r="E79" s="498" t="s">
        <v>16</v>
      </c>
      <c r="F79" s="71" t="s">
        <v>20</v>
      </c>
      <c r="G79" s="71"/>
      <c r="H79" s="9" t="s">
        <v>124</v>
      </c>
      <c r="I79" s="9"/>
      <c r="J79" s="53">
        <v>6</v>
      </c>
      <c r="K79" s="10">
        <f t="shared" si="10"/>
        <v>90</v>
      </c>
      <c r="L79" s="449" t="s">
        <v>83</v>
      </c>
      <c r="M79" s="450"/>
      <c r="O79" s="60">
        <v>0</v>
      </c>
      <c r="P79" s="327">
        <f t="shared" si="11"/>
        <v>0</v>
      </c>
      <c r="R79" s="322">
        <v>10</v>
      </c>
      <c r="S79" s="322">
        <v>2</v>
      </c>
      <c r="T79" s="322"/>
      <c r="U79" s="322"/>
      <c r="V79" s="322">
        <v>3</v>
      </c>
      <c r="W79" s="322"/>
      <c r="X79" s="322">
        <f t="shared" si="12"/>
        <v>15</v>
      </c>
      <c r="Y79" s="371">
        <f t="shared" si="13"/>
        <v>90</v>
      </c>
      <c r="Z79" s="371">
        <v>0</v>
      </c>
      <c r="AA79" s="371">
        <f t="shared" si="14"/>
        <v>90</v>
      </c>
    </row>
    <row r="80" spans="2:27" ht="12.75">
      <c r="B80" s="613"/>
      <c r="C80" s="667"/>
      <c r="D80" s="503"/>
      <c r="E80" s="503"/>
      <c r="F80" s="71" t="s">
        <v>19</v>
      </c>
      <c r="G80" s="71"/>
      <c r="H80" s="9" t="s">
        <v>124</v>
      </c>
      <c r="I80" s="9"/>
      <c r="J80" s="10">
        <v>6</v>
      </c>
      <c r="K80" s="10">
        <f t="shared" si="10"/>
        <v>78</v>
      </c>
      <c r="L80" s="451"/>
      <c r="M80" s="452"/>
      <c r="O80" s="60">
        <v>0</v>
      </c>
      <c r="P80" s="327">
        <f t="shared" si="11"/>
        <v>0</v>
      </c>
      <c r="R80" s="322">
        <v>10</v>
      </c>
      <c r="S80" s="322">
        <v>2</v>
      </c>
      <c r="T80" s="322">
        <v>-2</v>
      </c>
      <c r="U80" s="322"/>
      <c r="V80" s="322">
        <v>3</v>
      </c>
      <c r="W80" s="322"/>
      <c r="X80" s="322">
        <f t="shared" si="12"/>
        <v>13</v>
      </c>
      <c r="Y80" s="371">
        <f t="shared" si="13"/>
        <v>78</v>
      </c>
      <c r="Z80" s="371">
        <v>0</v>
      </c>
      <c r="AA80" s="371">
        <f t="shared" si="14"/>
        <v>78</v>
      </c>
    </row>
    <row r="82" spans="2:27" ht="15.75">
      <c r="B82" s="506" t="s">
        <v>1073</v>
      </c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8"/>
      <c r="R82" s="713" t="s">
        <v>1101</v>
      </c>
      <c r="S82" s="714"/>
      <c r="T82" s="714"/>
      <c r="U82" s="714"/>
      <c r="V82" s="714"/>
      <c r="W82" s="714"/>
      <c r="X82" s="715"/>
      <c r="Y82" s="663" t="s">
        <v>1122</v>
      </c>
      <c r="Z82" s="664"/>
      <c r="AA82" s="665"/>
    </row>
    <row r="83" spans="2:27" ht="12.75" customHeight="1">
      <c r="B83" s="428" t="s">
        <v>35</v>
      </c>
      <c r="C83" s="429"/>
      <c r="D83" s="434" t="s">
        <v>36</v>
      </c>
      <c r="E83" s="434" t="s">
        <v>37</v>
      </c>
      <c r="F83" s="434" t="s">
        <v>38</v>
      </c>
      <c r="G83" s="434" t="s">
        <v>39</v>
      </c>
      <c r="H83" s="499" t="s">
        <v>1104</v>
      </c>
      <c r="I83" s="499"/>
      <c r="J83" s="426" t="s">
        <v>40</v>
      </c>
      <c r="K83" s="472" t="s">
        <v>45</v>
      </c>
      <c r="L83" s="441" t="s">
        <v>41</v>
      </c>
      <c r="M83" s="442"/>
      <c r="R83" s="460" t="s">
        <v>119</v>
      </c>
      <c r="S83" s="460" t="s">
        <v>37</v>
      </c>
      <c r="T83" s="460" t="s">
        <v>38</v>
      </c>
      <c r="U83" s="626" t="s">
        <v>120</v>
      </c>
      <c r="V83" s="460" t="s">
        <v>1102</v>
      </c>
      <c r="W83" s="460" t="s">
        <v>1103</v>
      </c>
      <c r="X83" s="460" t="s">
        <v>121</v>
      </c>
      <c r="Y83" s="419" t="s">
        <v>1123</v>
      </c>
      <c r="Z83" s="419" t="s">
        <v>1124</v>
      </c>
      <c r="AA83" s="419" t="s">
        <v>1125</v>
      </c>
    </row>
    <row r="84" spans="2:27" ht="12.75">
      <c r="B84" s="430"/>
      <c r="C84" s="431"/>
      <c r="D84" s="435"/>
      <c r="E84" s="435"/>
      <c r="F84" s="435"/>
      <c r="G84" s="435"/>
      <c r="H84" s="280" t="s">
        <v>1102</v>
      </c>
      <c r="I84" s="279" t="s">
        <v>1103</v>
      </c>
      <c r="J84" s="427"/>
      <c r="K84" s="473"/>
      <c r="L84" s="443"/>
      <c r="M84" s="444"/>
      <c r="R84" s="461"/>
      <c r="S84" s="461"/>
      <c r="T84" s="461"/>
      <c r="U84" s="627"/>
      <c r="V84" s="461"/>
      <c r="W84" s="461"/>
      <c r="X84" s="461"/>
      <c r="Y84" s="420"/>
      <c r="Z84" s="420"/>
      <c r="AA84" s="420"/>
    </row>
    <row r="85" spans="2:27" ht="12.75">
      <c r="B85" s="597" t="s">
        <v>127</v>
      </c>
      <c r="C85" s="598"/>
      <c r="D85" s="54" t="s">
        <v>128</v>
      </c>
      <c r="E85" s="54"/>
      <c r="F85" s="54"/>
      <c r="G85" s="54"/>
      <c r="H85" s="54"/>
      <c r="I85" s="54"/>
      <c r="J85" s="56">
        <v>1</v>
      </c>
      <c r="K85" s="10">
        <f>AA85</f>
        <v>20</v>
      </c>
      <c r="L85" s="423">
        <v>1</v>
      </c>
      <c r="M85" s="424"/>
      <c r="O85" s="60">
        <v>0</v>
      </c>
      <c r="P85" s="327">
        <f>O85*K85</f>
        <v>0</v>
      </c>
      <c r="R85" s="330">
        <v>20</v>
      </c>
      <c r="S85" s="313"/>
      <c r="T85" s="313"/>
      <c r="U85" s="313"/>
      <c r="V85" s="313"/>
      <c r="W85" s="313"/>
      <c r="X85" s="322">
        <f>SUM(R85:W85)</f>
        <v>20</v>
      </c>
      <c r="Y85" s="371">
        <f>X85*J85</f>
        <v>20</v>
      </c>
      <c r="Z85" s="371">
        <v>0</v>
      </c>
      <c r="AA85" s="371">
        <f>Y85+Z85</f>
        <v>20</v>
      </c>
    </row>
    <row r="86" spans="2:27" ht="12.75">
      <c r="B86" s="15" t="s">
        <v>129</v>
      </c>
      <c r="C86" s="95"/>
      <c r="D86" s="16"/>
      <c r="E86" s="16"/>
      <c r="F86" s="16"/>
      <c r="G86" s="16"/>
      <c r="H86" s="16"/>
      <c r="I86" s="16"/>
      <c r="J86" s="17"/>
      <c r="K86" s="47"/>
      <c r="L86" s="47"/>
      <c r="M86" s="18"/>
      <c r="R86" s="44"/>
      <c r="S86" s="45"/>
      <c r="T86" s="45"/>
      <c r="U86" s="45"/>
      <c r="V86" s="45"/>
      <c r="W86" s="45"/>
      <c r="X86" s="46"/>
      <c r="Y86" s="378"/>
      <c r="Z86" s="373"/>
      <c r="AA86" s="374"/>
    </row>
    <row r="87" spans="2:27" ht="12.75" customHeight="1">
      <c r="B87" s="526" t="s">
        <v>27</v>
      </c>
      <c r="C87" s="583"/>
      <c r="D87" s="53" t="s">
        <v>224</v>
      </c>
      <c r="E87" s="53" t="s">
        <v>225</v>
      </c>
      <c r="F87" s="9" t="s">
        <v>21</v>
      </c>
      <c r="G87" s="53"/>
      <c r="H87" s="53" t="s">
        <v>172</v>
      </c>
      <c r="I87" s="53"/>
      <c r="J87" s="53">
        <v>4</v>
      </c>
      <c r="K87" s="10">
        <f aca="true" t="shared" si="15" ref="K87:K93">AA87</f>
        <v>112</v>
      </c>
      <c r="L87" s="675" t="s">
        <v>59</v>
      </c>
      <c r="M87" s="647"/>
      <c r="O87" s="60">
        <v>0</v>
      </c>
      <c r="P87" s="327">
        <f aca="true" t="shared" si="16" ref="P87:P93">O87*K87</f>
        <v>0</v>
      </c>
      <c r="R87" s="322">
        <v>10</v>
      </c>
      <c r="S87" s="322">
        <v>10</v>
      </c>
      <c r="T87" s="322">
        <v>5</v>
      </c>
      <c r="U87" s="322"/>
      <c r="V87" s="322">
        <v>3</v>
      </c>
      <c r="W87" s="322"/>
      <c r="X87" s="322">
        <f aca="true" t="shared" si="17" ref="X87:X93">SUM(R87:W87)</f>
        <v>28</v>
      </c>
      <c r="Y87" s="371">
        <f aca="true" t="shared" si="18" ref="Y87:Y93">X87*J87</f>
        <v>112</v>
      </c>
      <c r="Z87" s="371">
        <v>0</v>
      </c>
      <c r="AA87" s="371">
        <f aca="true" t="shared" si="19" ref="AA87:AA93">Y87+Z87</f>
        <v>112</v>
      </c>
    </row>
    <row r="88" spans="2:27" ht="24" customHeight="1">
      <c r="B88" s="109" t="s">
        <v>658</v>
      </c>
      <c r="C88" s="78" t="s">
        <v>659</v>
      </c>
      <c r="D88" s="53" t="s">
        <v>224</v>
      </c>
      <c r="E88" s="53" t="s">
        <v>225</v>
      </c>
      <c r="F88" s="9" t="s">
        <v>21</v>
      </c>
      <c r="G88" s="53"/>
      <c r="H88" s="53" t="s">
        <v>172</v>
      </c>
      <c r="I88" s="53"/>
      <c r="J88" s="53">
        <v>4</v>
      </c>
      <c r="K88" s="10">
        <f t="shared" si="15"/>
        <v>112</v>
      </c>
      <c r="L88" s="676"/>
      <c r="M88" s="649"/>
      <c r="O88" s="60">
        <v>0</v>
      </c>
      <c r="P88" s="327">
        <f t="shared" si="16"/>
        <v>0</v>
      </c>
      <c r="R88" s="322">
        <v>10</v>
      </c>
      <c r="S88" s="322">
        <v>10</v>
      </c>
      <c r="T88" s="322">
        <v>5</v>
      </c>
      <c r="U88" s="322"/>
      <c r="V88" s="322">
        <v>3</v>
      </c>
      <c r="W88" s="322"/>
      <c r="X88" s="322">
        <f t="shared" si="17"/>
        <v>28</v>
      </c>
      <c r="Y88" s="371">
        <f t="shared" si="18"/>
        <v>112</v>
      </c>
      <c r="Z88" s="371">
        <v>0</v>
      </c>
      <c r="AA88" s="371">
        <f t="shared" si="19"/>
        <v>112</v>
      </c>
    </row>
    <row r="89" spans="2:27" ht="12.75">
      <c r="B89" s="526" t="s">
        <v>640</v>
      </c>
      <c r="C89" s="583"/>
      <c r="D89" s="71" t="s">
        <v>194</v>
      </c>
      <c r="E89" s="71" t="s">
        <v>49</v>
      </c>
      <c r="F89" s="71" t="s">
        <v>20</v>
      </c>
      <c r="G89" s="71" t="s">
        <v>63</v>
      </c>
      <c r="H89" s="1"/>
      <c r="I89" s="1"/>
      <c r="J89" s="10">
        <v>4</v>
      </c>
      <c r="K89" s="10">
        <f t="shared" si="15"/>
        <v>52</v>
      </c>
      <c r="L89" s="670" t="s">
        <v>110</v>
      </c>
      <c r="M89" s="671"/>
      <c r="O89" s="60">
        <v>0</v>
      </c>
      <c r="P89" s="327">
        <f t="shared" si="16"/>
        <v>0</v>
      </c>
      <c r="R89" s="322">
        <v>10</v>
      </c>
      <c r="S89" s="322"/>
      <c r="T89" s="322"/>
      <c r="U89" s="322">
        <v>3</v>
      </c>
      <c r="V89" s="322"/>
      <c r="W89" s="322"/>
      <c r="X89" s="322">
        <f t="shared" si="17"/>
        <v>13</v>
      </c>
      <c r="Y89" s="371">
        <f t="shared" si="18"/>
        <v>52</v>
      </c>
      <c r="Z89" s="371">
        <v>0</v>
      </c>
      <c r="AA89" s="371">
        <f t="shared" si="19"/>
        <v>52</v>
      </c>
    </row>
    <row r="90" spans="2:27" ht="12.75">
      <c r="B90" s="599" t="s">
        <v>484</v>
      </c>
      <c r="C90" s="600"/>
      <c r="D90" s="71" t="s">
        <v>44</v>
      </c>
      <c r="E90" s="71" t="s">
        <v>49</v>
      </c>
      <c r="F90" s="71" t="s">
        <v>20</v>
      </c>
      <c r="G90" s="71" t="s">
        <v>63</v>
      </c>
      <c r="H90" s="1"/>
      <c r="I90" s="1"/>
      <c r="J90" s="53">
        <v>4</v>
      </c>
      <c r="K90" s="10">
        <f t="shared" si="15"/>
        <v>32</v>
      </c>
      <c r="L90" s="449" t="s">
        <v>53</v>
      </c>
      <c r="M90" s="450"/>
      <c r="O90" s="60">
        <v>0</v>
      </c>
      <c r="P90" s="327">
        <f t="shared" si="16"/>
        <v>0</v>
      </c>
      <c r="R90" s="322">
        <v>5</v>
      </c>
      <c r="S90" s="322"/>
      <c r="T90" s="322"/>
      <c r="U90" s="322">
        <v>3</v>
      </c>
      <c r="V90" s="322"/>
      <c r="W90" s="322"/>
      <c r="X90" s="322">
        <f t="shared" si="17"/>
        <v>8</v>
      </c>
      <c r="Y90" s="371">
        <f t="shared" si="18"/>
        <v>32</v>
      </c>
      <c r="Z90" s="371">
        <v>0</v>
      </c>
      <c r="AA90" s="371">
        <f t="shared" si="19"/>
        <v>32</v>
      </c>
    </row>
    <row r="91" spans="2:27" ht="12.75">
      <c r="B91" s="613"/>
      <c r="C91" s="667"/>
      <c r="D91" s="71" t="s">
        <v>953</v>
      </c>
      <c r="E91" s="71" t="s">
        <v>49</v>
      </c>
      <c r="F91" s="71" t="s">
        <v>20</v>
      </c>
      <c r="G91" s="71" t="s">
        <v>63</v>
      </c>
      <c r="H91" s="1"/>
      <c r="I91" s="1"/>
      <c r="J91" s="53">
        <v>4</v>
      </c>
      <c r="K91" s="10">
        <f t="shared" si="15"/>
        <v>32</v>
      </c>
      <c r="L91" s="451"/>
      <c r="M91" s="452"/>
      <c r="O91" s="60">
        <v>0</v>
      </c>
      <c r="P91" s="327">
        <f t="shared" si="16"/>
        <v>0</v>
      </c>
      <c r="R91" s="322">
        <v>5</v>
      </c>
      <c r="S91" s="322"/>
      <c r="T91" s="322"/>
      <c r="U91" s="322">
        <v>3</v>
      </c>
      <c r="V91" s="322"/>
      <c r="W91" s="322"/>
      <c r="X91" s="322">
        <f t="shared" si="17"/>
        <v>8</v>
      </c>
      <c r="Y91" s="371">
        <f t="shared" si="18"/>
        <v>32</v>
      </c>
      <c r="Z91" s="371">
        <v>0</v>
      </c>
      <c r="AA91" s="371">
        <f t="shared" si="19"/>
        <v>32</v>
      </c>
    </row>
    <row r="92" spans="2:27" ht="12.75">
      <c r="B92" s="599" t="s">
        <v>115</v>
      </c>
      <c r="C92" s="600"/>
      <c r="D92" s="71" t="s">
        <v>44</v>
      </c>
      <c r="E92" s="71" t="s">
        <v>49</v>
      </c>
      <c r="F92" s="71" t="s">
        <v>20</v>
      </c>
      <c r="G92" s="71" t="s">
        <v>173</v>
      </c>
      <c r="H92" s="1"/>
      <c r="I92" s="1"/>
      <c r="J92" s="53">
        <v>4</v>
      </c>
      <c r="K92" s="10">
        <f t="shared" si="15"/>
        <v>32</v>
      </c>
      <c r="L92" s="449" t="s">
        <v>42</v>
      </c>
      <c r="M92" s="450"/>
      <c r="O92" s="60">
        <v>0</v>
      </c>
      <c r="P92" s="327">
        <f t="shared" si="16"/>
        <v>0</v>
      </c>
      <c r="R92" s="322">
        <v>5</v>
      </c>
      <c r="S92" s="322"/>
      <c r="T92" s="322"/>
      <c r="U92" s="322">
        <v>3</v>
      </c>
      <c r="V92" s="322"/>
      <c r="W92" s="322"/>
      <c r="X92" s="322">
        <f t="shared" si="17"/>
        <v>8</v>
      </c>
      <c r="Y92" s="371">
        <f t="shared" si="18"/>
        <v>32</v>
      </c>
      <c r="Z92" s="371">
        <v>0</v>
      </c>
      <c r="AA92" s="371">
        <f t="shared" si="19"/>
        <v>32</v>
      </c>
    </row>
    <row r="93" spans="2:27" ht="12.75">
      <c r="B93" s="613"/>
      <c r="C93" s="667"/>
      <c r="D93" s="71" t="s">
        <v>268</v>
      </c>
      <c r="E93" s="71" t="s">
        <v>49</v>
      </c>
      <c r="F93" s="71" t="s">
        <v>20</v>
      </c>
      <c r="G93" s="71"/>
      <c r="H93" s="1"/>
      <c r="I93" s="1"/>
      <c r="J93" s="9">
        <v>4</v>
      </c>
      <c r="K93" s="10">
        <f t="shared" si="15"/>
        <v>20</v>
      </c>
      <c r="L93" s="451"/>
      <c r="M93" s="452"/>
      <c r="O93" s="60">
        <v>0</v>
      </c>
      <c r="P93" s="327">
        <f t="shared" si="16"/>
        <v>0</v>
      </c>
      <c r="R93" s="322">
        <v>5</v>
      </c>
      <c r="S93" s="322"/>
      <c r="T93" s="322"/>
      <c r="U93" s="322"/>
      <c r="V93" s="322"/>
      <c r="W93" s="322"/>
      <c r="X93" s="322">
        <f t="shared" si="17"/>
        <v>5</v>
      </c>
      <c r="Y93" s="371">
        <f t="shared" si="18"/>
        <v>20</v>
      </c>
      <c r="Z93" s="371">
        <v>0</v>
      </c>
      <c r="AA93" s="371">
        <f t="shared" si="19"/>
        <v>20</v>
      </c>
    </row>
    <row r="95" spans="15:16" ht="12.75">
      <c r="O95" s="228">
        <f>SUM(O54:O94)</f>
        <v>1</v>
      </c>
      <c r="P95" s="354">
        <f>SUM(P54:P94)</f>
        <v>0</v>
      </c>
    </row>
  </sheetData>
  <sheetProtection/>
  <mergeCells count="179">
    <mergeCell ref="G83:G84"/>
    <mergeCell ref="H83:I83"/>
    <mergeCell ref="V71:V72"/>
    <mergeCell ref="W71:W72"/>
    <mergeCell ref="V83:V84"/>
    <mergeCell ref="W83:W84"/>
    <mergeCell ref="T71:T72"/>
    <mergeCell ref="U71:U72"/>
    <mergeCell ref="R82:X82"/>
    <mergeCell ref="T83:T84"/>
    <mergeCell ref="O2:P2"/>
    <mergeCell ref="D71:D72"/>
    <mergeCell ref="E71:E72"/>
    <mergeCell ref="F71:F72"/>
    <mergeCell ref="G71:G72"/>
    <mergeCell ref="H71:I71"/>
    <mergeCell ref="D27:D28"/>
    <mergeCell ref="D39:D40"/>
    <mergeCell ref="E39:E40"/>
    <mergeCell ref="D41:D42"/>
    <mergeCell ref="E41:E42"/>
    <mergeCell ref="S71:S72"/>
    <mergeCell ref="F3:F4"/>
    <mergeCell ref="G3:G4"/>
    <mergeCell ref="H3:I3"/>
    <mergeCell ref="V3:V4"/>
    <mergeCell ref="L6:M6"/>
    <mergeCell ref="B70:M70"/>
    <mergeCell ref="R70:X70"/>
    <mergeCell ref="B71:C72"/>
    <mergeCell ref="J71:J72"/>
    <mergeCell ref="K71:K72"/>
    <mergeCell ref="L71:M72"/>
    <mergeCell ref="R71:R72"/>
    <mergeCell ref="B73:C73"/>
    <mergeCell ref="L73:M73"/>
    <mergeCell ref="B75:C75"/>
    <mergeCell ref="L75:M75"/>
    <mergeCell ref="B76:C76"/>
    <mergeCell ref="L76:M76"/>
    <mergeCell ref="B79:C80"/>
    <mergeCell ref="D79:D80"/>
    <mergeCell ref="E79:E80"/>
    <mergeCell ref="L79:M80"/>
    <mergeCell ref="B77:C78"/>
    <mergeCell ref="L51:M52"/>
    <mergeCell ref="B51:B52"/>
    <mergeCell ref="C51:C52"/>
    <mergeCell ref="D51:D52"/>
    <mergeCell ref="L77:M78"/>
    <mergeCell ref="L39:M40"/>
    <mergeCell ref="L41:M42"/>
    <mergeCell ref="B64:M64"/>
    <mergeCell ref="B45:B46"/>
    <mergeCell ref="C45:C46"/>
    <mergeCell ref="L34:M37"/>
    <mergeCell ref="B39:B42"/>
    <mergeCell ref="L38:M38"/>
    <mergeCell ref="B30:C30"/>
    <mergeCell ref="L32:M32"/>
    <mergeCell ref="C39:C40"/>
    <mergeCell ref="C41:C42"/>
    <mergeCell ref="L31:M31"/>
    <mergeCell ref="C34:C37"/>
    <mergeCell ref="D34:D37"/>
    <mergeCell ref="E20:E21"/>
    <mergeCell ref="E22:E23"/>
    <mergeCell ref="E24:E25"/>
    <mergeCell ref="L26:M29"/>
    <mergeCell ref="B29:C29"/>
    <mergeCell ref="D24:D25"/>
    <mergeCell ref="B49:C49"/>
    <mergeCell ref="L20:M21"/>
    <mergeCell ref="L22:L23"/>
    <mergeCell ref="L24:L25"/>
    <mergeCell ref="M22:M25"/>
    <mergeCell ref="B26:B28"/>
    <mergeCell ref="L47:M50"/>
    <mergeCell ref="L43:M46"/>
    <mergeCell ref="B47:C48"/>
    <mergeCell ref="C27:C28"/>
    <mergeCell ref="J83:J84"/>
    <mergeCell ref="K83:K84"/>
    <mergeCell ref="L83:M84"/>
    <mergeCell ref="R83:R84"/>
    <mergeCell ref="S83:S84"/>
    <mergeCell ref="L14:M19"/>
    <mergeCell ref="L30:M30"/>
    <mergeCell ref="B82:M82"/>
    <mergeCell ref="B68:C68"/>
    <mergeCell ref="L68:M68"/>
    <mergeCell ref="U83:U84"/>
    <mergeCell ref="X83:X84"/>
    <mergeCell ref="B85:C85"/>
    <mergeCell ref="L85:M85"/>
    <mergeCell ref="B87:C87"/>
    <mergeCell ref="L87:M88"/>
    <mergeCell ref="D83:D84"/>
    <mergeCell ref="E83:E84"/>
    <mergeCell ref="F83:F84"/>
    <mergeCell ref="B83:C84"/>
    <mergeCell ref="B89:C89"/>
    <mergeCell ref="L89:M89"/>
    <mergeCell ref="B90:C91"/>
    <mergeCell ref="L90:M91"/>
    <mergeCell ref="B92:C93"/>
    <mergeCell ref="L92:M93"/>
    <mergeCell ref="B43:B44"/>
    <mergeCell ref="D43:D44"/>
    <mergeCell ref="C43:C44"/>
    <mergeCell ref="D47:D48"/>
    <mergeCell ref="E47:E48"/>
    <mergeCell ref="E45:E46"/>
    <mergeCell ref="E43:E44"/>
    <mergeCell ref="D45:D46"/>
    <mergeCell ref="B34:B37"/>
    <mergeCell ref="B20:B25"/>
    <mergeCell ref="C20:C21"/>
    <mergeCell ref="C22:C25"/>
    <mergeCell ref="D22:D23"/>
    <mergeCell ref="B32:C32"/>
    <mergeCell ref="B31:C31"/>
    <mergeCell ref="D20:D21"/>
    <mergeCell ref="D18:D19"/>
    <mergeCell ref="D16:D17"/>
    <mergeCell ref="C14:C15"/>
    <mergeCell ref="B14:B19"/>
    <mergeCell ref="C16:C19"/>
    <mergeCell ref="L8:M13"/>
    <mergeCell ref="C10:C13"/>
    <mergeCell ref="D10:D13"/>
    <mergeCell ref="F10:F11"/>
    <mergeCell ref="F12:F13"/>
    <mergeCell ref="B8:B13"/>
    <mergeCell ref="C8:C9"/>
    <mergeCell ref="D8:D9"/>
    <mergeCell ref="E8:E9"/>
    <mergeCell ref="U3:U4"/>
    <mergeCell ref="T3:T4"/>
    <mergeCell ref="B6:C6"/>
    <mergeCell ref="B5:C5"/>
    <mergeCell ref="L5:M5"/>
    <mergeCell ref="O3:O4"/>
    <mergeCell ref="P3:P4"/>
    <mergeCell ref="D3:D4"/>
    <mergeCell ref="E3:E4"/>
    <mergeCell ref="B2:M2"/>
    <mergeCell ref="R2:X2"/>
    <mergeCell ref="B3:C4"/>
    <mergeCell ref="J3:J4"/>
    <mergeCell ref="K3:K4"/>
    <mergeCell ref="L3:M4"/>
    <mergeCell ref="R3:R4"/>
    <mergeCell ref="S3:S4"/>
    <mergeCell ref="X3:X4"/>
    <mergeCell ref="W3:W4"/>
    <mergeCell ref="Y2:AA2"/>
    <mergeCell ref="Y3:Y4"/>
    <mergeCell ref="Z3:Z4"/>
    <mergeCell ref="AA3:AA4"/>
    <mergeCell ref="R66:R67"/>
    <mergeCell ref="S66:S67"/>
    <mergeCell ref="T66:T67"/>
    <mergeCell ref="U66:U67"/>
    <mergeCell ref="V66:V67"/>
    <mergeCell ref="W66:W67"/>
    <mergeCell ref="Y83:Y84"/>
    <mergeCell ref="Z83:Z84"/>
    <mergeCell ref="AA83:AA84"/>
    <mergeCell ref="Y71:Y72"/>
    <mergeCell ref="Z71:Z72"/>
    <mergeCell ref="AA71:AA72"/>
    <mergeCell ref="X71:X72"/>
    <mergeCell ref="Y70:AA70"/>
    <mergeCell ref="Y66:Y67"/>
    <mergeCell ref="Z66:Z67"/>
    <mergeCell ref="AA66:AA67"/>
    <mergeCell ref="Y82:AA82"/>
    <mergeCell ref="X66:X67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2:AA26"/>
  <sheetViews>
    <sheetView zoomScalePageLayoutView="0" workbookViewId="0" topLeftCell="A1">
      <selection activeCell="K8" sqref="K8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0.140625" style="0" customWidth="1"/>
    <col min="9" max="9" width="9.28125" style="0" customWidth="1"/>
    <col min="10" max="10" width="8.8515625" style="0" customWidth="1"/>
    <col min="11" max="11" width="8.8515625" style="43" customWidth="1"/>
    <col min="12" max="12" width="6.421875" style="0" customWidth="1"/>
    <col min="13" max="13" width="7.421875" style="0" customWidth="1"/>
    <col min="14" max="14" width="2.00390625" style="0" customWidth="1"/>
    <col min="15" max="15" width="9.140625" style="0" customWidth="1"/>
    <col min="16" max="16" width="9.140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140625" style="43" customWidth="1"/>
    <col min="21" max="23" width="8.421875" style="43" customWidth="1"/>
    <col min="24" max="24" width="8.8515625" style="43" customWidth="1"/>
  </cols>
  <sheetData>
    <row r="1" ht="8.25" customHeight="1"/>
    <row r="2" spans="2:27" ht="15.75">
      <c r="B2" s="506" t="s">
        <v>1140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201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" customHeight="1">
      <c r="B8" s="445" t="s">
        <v>947</v>
      </c>
      <c r="C8" s="446"/>
      <c r="D8" s="498" t="s">
        <v>137</v>
      </c>
      <c r="E8" s="53" t="s">
        <v>17</v>
      </c>
      <c r="F8" s="9" t="s">
        <v>21</v>
      </c>
      <c r="G8" s="9"/>
      <c r="H8" s="71" t="s">
        <v>172</v>
      </c>
      <c r="I8" s="9"/>
      <c r="J8" s="53">
        <v>4</v>
      </c>
      <c r="K8" s="10">
        <f aca="true" t="shared" si="0" ref="K8:K16">AA8</f>
        <v>92</v>
      </c>
      <c r="L8" s="635" t="s">
        <v>93</v>
      </c>
      <c r="M8" s="500" t="s">
        <v>948</v>
      </c>
      <c r="O8" s="60">
        <v>0</v>
      </c>
      <c r="P8" s="327">
        <f aca="true" t="shared" si="1" ref="P8:P19"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16">SUM(R8:W8)</f>
        <v>23</v>
      </c>
      <c r="Y8" s="371">
        <f aca="true" t="shared" si="3" ref="Y8:Y16">X8*J8</f>
        <v>92</v>
      </c>
      <c r="Z8" s="371">
        <v>0</v>
      </c>
      <c r="AA8" s="371">
        <f aca="true" t="shared" si="4" ref="AA8:AA16">Y8+Z8</f>
        <v>92</v>
      </c>
    </row>
    <row r="9" spans="2:27" ht="12.75">
      <c r="B9" s="458"/>
      <c r="C9" s="459"/>
      <c r="D9" s="437"/>
      <c r="E9" s="53" t="s">
        <v>16</v>
      </c>
      <c r="F9" s="9" t="s">
        <v>21</v>
      </c>
      <c r="G9" s="9"/>
      <c r="H9" s="71" t="s">
        <v>172</v>
      </c>
      <c r="I9" s="9"/>
      <c r="J9" s="53">
        <v>4</v>
      </c>
      <c r="K9" s="10">
        <f t="shared" si="0"/>
        <v>80</v>
      </c>
      <c r="L9" s="635"/>
      <c r="M9" s="501"/>
      <c r="O9" s="60">
        <v>0</v>
      </c>
      <c r="P9" s="327">
        <f t="shared" si="1"/>
        <v>0</v>
      </c>
      <c r="R9" s="322">
        <v>10</v>
      </c>
      <c r="S9" s="322">
        <v>2</v>
      </c>
      <c r="T9" s="322">
        <v>5</v>
      </c>
      <c r="U9" s="322"/>
      <c r="V9" s="322">
        <v>3</v>
      </c>
      <c r="W9" s="322"/>
      <c r="X9" s="322">
        <f t="shared" si="2"/>
        <v>20</v>
      </c>
      <c r="Y9" s="371">
        <f t="shared" si="3"/>
        <v>80</v>
      </c>
      <c r="Z9" s="371">
        <v>0</v>
      </c>
      <c r="AA9" s="371">
        <f t="shared" si="4"/>
        <v>80</v>
      </c>
    </row>
    <row r="10" spans="2:27" ht="12.75">
      <c r="B10" s="458"/>
      <c r="C10" s="459"/>
      <c r="D10" s="437"/>
      <c r="E10" s="53" t="s">
        <v>17</v>
      </c>
      <c r="F10" s="9" t="s">
        <v>20</v>
      </c>
      <c r="G10" s="9"/>
      <c r="H10" s="71" t="s">
        <v>172</v>
      </c>
      <c r="I10" s="9"/>
      <c r="J10" s="53">
        <v>4</v>
      </c>
      <c r="K10" s="10">
        <f t="shared" si="0"/>
        <v>72</v>
      </c>
      <c r="L10" s="635" t="s">
        <v>77</v>
      </c>
      <c r="M10" s="501"/>
      <c r="O10" s="60">
        <v>0</v>
      </c>
      <c r="P10" s="327">
        <f t="shared" si="1"/>
        <v>0</v>
      </c>
      <c r="R10" s="322">
        <v>10</v>
      </c>
      <c r="S10" s="322">
        <v>5</v>
      </c>
      <c r="T10" s="322"/>
      <c r="U10" s="322"/>
      <c r="V10" s="322">
        <v>3</v>
      </c>
      <c r="W10" s="322"/>
      <c r="X10" s="322">
        <f t="shared" si="2"/>
        <v>18</v>
      </c>
      <c r="Y10" s="371">
        <f t="shared" si="3"/>
        <v>72</v>
      </c>
      <c r="Z10" s="371">
        <v>0</v>
      </c>
      <c r="AA10" s="371">
        <f t="shared" si="4"/>
        <v>72</v>
      </c>
    </row>
    <row r="11" spans="2:27" ht="12.75">
      <c r="B11" s="458"/>
      <c r="C11" s="459"/>
      <c r="D11" s="437"/>
      <c r="E11" s="53" t="s">
        <v>16</v>
      </c>
      <c r="F11" s="9" t="s">
        <v>20</v>
      </c>
      <c r="G11" s="9"/>
      <c r="H11" s="71" t="s">
        <v>172</v>
      </c>
      <c r="I11" s="9"/>
      <c r="J11" s="53">
        <v>4</v>
      </c>
      <c r="K11" s="10">
        <f t="shared" si="0"/>
        <v>60</v>
      </c>
      <c r="L11" s="635"/>
      <c r="M11" s="501"/>
      <c r="O11" s="60">
        <v>0</v>
      </c>
      <c r="P11" s="327">
        <f t="shared" si="1"/>
        <v>0</v>
      </c>
      <c r="R11" s="322">
        <v>10</v>
      </c>
      <c r="S11" s="322">
        <v>2</v>
      </c>
      <c r="T11" s="322"/>
      <c r="U11" s="322"/>
      <c r="V11" s="322">
        <v>3</v>
      </c>
      <c r="W11" s="322"/>
      <c r="X11" s="322">
        <f t="shared" si="2"/>
        <v>15</v>
      </c>
      <c r="Y11" s="371">
        <f t="shared" si="3"/>
        <v>60</v>
      </c>
      <c r="Z11" s="371">
        <v>0</v>
      </c>
      <c r="AA11" s="371">
        <f t="shared" si="4"/>
        <v>60</v>
      </c>
    </row>
    <row r="12" spans="2:27" ht="12" customHeight="1">
      <c r="B12" s="458"/>
      <c r="C12" s="459"/>
      <c r="D12" s="437"/>
      <c r="E12" s="53" t="s">
        <v>17</v>
      </c>
      <c r="F12" s="9" t="s">
        <v>21</v>
      </c>
      <c r="G12" s="9" t="s">
        <v>63</v>
      </c>
      <c r="H12" s="71" t="s">
        <v>172</v>
      </c>
      <c r="I12" s="9"/>
      <c r="J12" s="53">
        <v>4</v>
      </c>
      <c r="K12" s="10">
        <f t="shared" si="0"/>
        <v>104</v>
      </c>
      <c r="L12" s="635" t="s">
        <v>93</v>
      </c>
      <c r="M12" s="501"/>
      <c r="O12" s="60">
        <v>0</v>
      </c>
      <c r="P12" s="327">
        <f t="shared" si="1"/>
        <v>0</v>
      </c>
      <c r="R12" s="322">
        <v>10</v>
      </c>
      <c r="S12" s="322">
        <v>5</v>
      </c>
      <c r="T12" s="322">
        <v>5</v>
      </c>
      <c r="U12" s="322">
        <v>3</v>
      </c>
      <c r="V12" s="322">
        <v>3</v>
      </c>
      <c r="W12" s="322"/>
      <c r="X12" s="322">
        <f t="shared" si="2"/>
        <v>26</v>
      </c>
      <c r="Y12" s="371">
        <f t="shared" si="3"/>
        <v>104</v>
      </c>
      <c r="Z12" s="371">
        <v>0</v>
      </c>
      <c r="AA12" s="371">
        <f t="shared" si="4"/>
        <v>104</v>
      </c>
    </row>
    <row r="13" spans="2:27" ht="12.75">
      <c r="B13" s="458"/>
      <c r="C13" s="459"/>
      <c r="D13" s="437"/>
      <c r="E13" s="53" t="s">
        <v>16</v>
      </c>
      <c r="F13" s="9" t="s">
        <v>21</v>
      </c>
      <c r="G13" s="9" t="s">
        <v>63</v>
      </c>
      <c r="H13" s="71" t="s">
        <v>172</v>
      </c>
      <c r="I13" s="9"/>
      <c r="J13" s="53">
        <v>4</v>
      </c>
      <c r="K13" s="10">
        <f t="shared" si="0"/>
        <v>92</v>
      </c>
      <c r="L13" s="635"/>
      <c r="M13" s="501"/>
      <c r="O13" s="60">
        <v>0</v>
      </c>
      <c r="P13" s="327">
        <f t="shared" si="1"/>
        <v>0</v>
      </c>
      <c r="R13" s="322">
        <v>10</v>
      </c>
      <c r="S13" s="322">
        <v>2</v>
      </c>
      <c r="T13" s="322">
        <v>5</v>
      </c>
      <c r="U13" s="322">
        <v>3</v>
      </c>
      <c r="V13" s="322">
        <v>3</v>
      </c>
      <c r="W13" s="322"/>
      <c r="X13" s="322">
        <f t="shared" si="2"/>
        <v>23</v>
      </c>
      <c r="Y13" s="371">
        <f t="shared" si="3"/>
        <v>92</v>
      </c>
      <c r="Z13" s="371">
        <v>0</v>
      </c>
      <c r="AA13" s="371">
        <f t="shared" si="4"/>
        <v>92</v>
      </c>
    </row>
    <row r="14" spans="2:27" ht="12.75">
      <c r="B14" s="458"/>
      <c r="C14" s="459"/>
      <c r="D14" s="437"/>
      <c r="E14" s="53" t="s">
        <v>17</v>
      </c>
      <c r="F14" s="9" t="s">
        <v>20</v>
      </c>
      <c r="G14" s="9" t="s">
        <v>63</v>
      </c>
      <c r="H14" s="71" t="s">
        <v>172</v>
      </c>
      <c r="I14" s="9"/>
      <c r="J14" s="53">
        <v>4</v>
      </c>
      <c r="K14" s="10">
        <f t="shared" si="0"/>
        <v>84</v>
      </c>
      <c r="L14" s="635" t="s">
        <v>77</v>
      </c>
      <c r="M14" s="501"/>
      <c r="O14" s="60">
        <v>0</v>
      </c>
      <c r="P14" s="327">
        <f t="shared" si="1"/>
        <v>0</v>
      </c>
      <c r="R14" s="322">
        <v>10</v>
      </c>
      <c r="S14" s="322">
        <v>5</v>
      </c>
      <c r="T14" s="322"/>
      <c r="U14" s="322">
        <v>3</v>
      </c>
      <c r="V14" s="322">
        <v>3</v>
      </c>
      <c r="W14" s="322"/>
      <c r="X14" s="322">
        <f t="shared" si="2"/>
        <v>21</v>
      </c>
      <c r="Y14" s="371">
        <f t="shared" si="3"/>
        <v>84</v>
      </c>
      <c r="Z14" s="371">
        <v>0</v>
      </c>
      <c r="AA14" s="371">
        <f t="shared" si="4"/>
        <v>84</v>
      </c>
    </row>
    <row r="15" spans="2:27" ht="12.75">
      <c r="B15" s="483"/>
      <c r="C15" s="484"/>
      <c r="D15" s="480"/>
      <c r="E15" s="53" t="s">
        <v>16</v>
      </c>
      <c r="F15" s="9" t="s">
        <v>20</v>
      </c>
      <c r="G15" s="9" t="s">
        <v>63</v>
      </c>
      <c r="H15" s="71" t="s">
        <v>172</v>
      </c>
      <c r="I15" s="9"/>
      <c r="J15" s="53">
        <v>4</v>
      </c>
      <c r="K15" s="10">
        <f t="shared" si="0"/>
        <v>72</v>
      </c>
      <c r="L15" s="635"/>
      <c r="M15" s="502"/>
      <c r="O15" s="60">
        <v>0</v>
      </c>
      <c r="P15" s="327">
        <f t="shared" si="1"/>
        <v>0</v>
      </c>
      <c r="R15" s="322">
        <v>10</v>
      </c>
      <c r="S15" s="322">
        <v>2</v>
      </c>
      <c r="T15" s="322"/>
      <c r="U15" s="322">
        <v>3</v>
      </c>
      <c r="V15" s="322">
        <v>3</v>
      </c>
      <c r="W15" s="322"/>
      <c r="X15" s="322">
        <f t="shared" si="2"/>
        <v>18</v>
      </c>
      <c r="Y15" s="371">
        <f t="shared" si="3"/>
        <v>72</v>
      </c>
      <c r="Z15" s="371">
        <v>0</v>
      </c>
      <c r="AA15" s="371">
        <f t="shared" si="4"/>
        <v>72</v>
      </c>
    </row>
    <row r="16" spans="2:27" ht="12.75">
      <c r="B16" s="759" t="s">
        <v>394</v>
      </c>
      <c r="C16" s="760"/>
      <c r="D16" s="194" t="s">
        <v>194</v>
      </c>
      <c r="E16" s="194" t="s">
        <v>49</v>
      </c>
      <c r="F16" s="9" t="s">
        <v>20</v>
      </c>
      <c r="G16" s="9" t="s">
        <v>63</v>
      </c>
      <c r="H16" s="71"/>
      <c r="I16" s="1"/>
      <c r="J16" s="10">
        <v>4</v>
      </c>
      <c r="K16" s="10">
        <f t="shared" si="0"/>
        <v>72</v>
      </c>
      <c r="L16" s="761" t="s">
        <v>157</v>
      </c>
      <c r="M16" s="761"/>
      <c r="O16" s="60">
        <v>0</v>
      </c>
      <c r="P16" s="327">
        <f t="shared" si="1"/>
        <v>0</v>
      </c>
      <c r="R16" s="322">
        <v>10</v>
      </c>
      <c r="S16" s="322"/>
      <c r="T16" s="322">
        <v>5</v>
      </c>
      <c r="U16" s="322">
        <v>3</v>
      </c>
      <c r="V16" s="322"/>
      <c r="W16" s="322"/>
      <c r="X16" s="322">
        <f t="shared" si="2"/>
        <v>18</v>
      </c>
      <c r="Y16" s="371">
        <f t="shared" si="3"/>
        <v>72</v>
      </c>
      <c r="Z16" s="371">
        <v>0</v>
      </c>
      <c r="AA16" s="371">
        <f t="shared" si="4"/>
        <v>72</v>
      </c>
    </row>
    <row r="17" spans="2:27" ht="12.75">
      <c r="B17" s="15" t="s">
        <v>273</v>
      </c>
      <c r="C17" s="95"/>
      <c r="D17" s="16"/>
      <c r="E17" s="16"/>
      <c r="F17" s="16"/>
      <c r="G17" s="16"/>
      <c r="H17" s="16"/>
      <c r="I17" s="16"/>
      <c r="J17" s="17"/>
      <c r="K17" s="47"/>
      <c r="L17" s="47"/>
      <c r="M17" s="201"/>
      <c r="R17" s="323"/>
      <c r="S17" s="324"/>
      <c r="T17" s="324"/>
      <c r="U17" s="324"/>
      <c r="V17" s="324"/>
      <c r="W17" s="324"/>
      <c r="X17" s="325"/>
      <c r="Y17" s="378"/>
      <c r="Z17" s="373"/>
      <c r="AA17" s="374"/>
    </row>
    <row r="18" spans="2:27" ht="12.75">
      <c r="B18" s="438" t="s">
        <v>949</v>
      </c>
      <c r="C18" s="438"/>
      <c r="D18" s="71" t="s">
        <v>825</v>
      </c>
      <c r="E18" s="9" t="s">
        <v>49</v>
      </c>
      <c r="F18" s="9" t="s">
        <v>20</v>
      </c>
      <c r="G18" s="9" t="s">
        <v>63</v>
      </c>
      <c r="H18" s="9"/>
      <c r="I18" s="9"/>
      <c r="J18" s="9">
        <v>4</v>
      </c>
      <c r="K18" s="10">
        <f aca="true" t="shared" si="5" ref="K18:K23">AA18</f>
        <v>20</v>
      </c>
      <c r="L18" s="457" t="s">
        <v>950</v>
      </c>
      <c r="M18" s="457"/>
      <c r="O18" s="60">
        <v>0</v>
      </c>
      <c r="P18" s="327">
        <f t="shared" si="1"/>
        <v>0</v>
      </c>
      <c r="R18" s="322">
        <v>5</v>
      </c>
      <c r="S18" s="322"/>
      <c r="T18" s="322"/>
      <c r="U18" s="322"/>
      <c r="V18" s="322"/>
      <c r="W18" s="322"/>
      <c r="X18" s="322">
        <f aca="true" t="shared" si="6" ref="X18:X23">SUM(R18:W18)</f>
        <v>5</v>
      </c>
      <c r="Y18" s="371">
        <f aca="true" t="shared" si="7" ref="Y18:Y23">X18*J18</f>
        <v>20</v>
      </c>
      <c r="Z18" s="371">
        <v>0</v>
      </c>
      <c r="AA18" s="371">
        <f aca="true" t="shared" si="8" ref="AA18:AA23">Y18+Z18</f>
        <v>20</v>
      </c>
    </row>
    <row r="19" spans="2:27" ht="12.75">
      <c r="B19" s="438" t="s">
        <v>399</v>
      </c>
      <c r="C19" s="438"/>
      <c r="D19" s="9" t="s">
        <v>268</v>
      </c>
      <c r="E19" s="9" t="s">
        <v>16</v>
      </c>
      <c r="F19" s="9" t="s">
        <v>20</v>
      </c>
      <c r="G19" s="9"/>
      <c r="H19" s="9"/>
      <c r="I19" s="9"/>
      <c r="J19" s="9">
        <v>4</v>
      </c>
      <c r="K19" s="10">
        <f t="shared" si="5"/>
        <v>28</v>
      </c>
      <c r="L19" s="100" t="s">
        <v>78</v>
      </c>
      <c r="M19" s="457" t="s">
        <v>442</v>
      </c>
      <c r="O19" s="60">
        <v>0</v>
      </c>
      <c r="P19" s="327">
        <f t="shared" si="1"/>
        <v>0</v>
      </c>
      <c r="R19" s="322">
        <v>5</v>
      </c>
      <c r="S19" s="322">
        <v>2</v>
      </c>
      <c r="T19" s="322"/>
      <c r="U19" s="322"/>
      <c r="V19" s="322"/>
      <c r="W19" s="322"/>
      <c r="X19" s="322">
        <f t="shared" si="6"/>
        <v>7</v>
      </c>
      <c r="Y19" s="371">
        <f t="shared" si="7"/>
        <v>28</v>
      </c>
      <c r="Z19" s="371">
        <v>0</v>
      </c>
      <c r="AA19" s="371">
        <f t="shared" si="8"/>
        <v>28</v>
      </c>
    </row>
    <row r="20" spans="2:27" ht="12.75">
      <c r="B20" s="438" t="s">
        <v>886</v>
      </c>
      <c r="C20" s="438"/>
      <c r="D20" s="9" t="s">
        <v>268</v>
      </c>
      <c r="E20" s="9" t="s">
        <v>49</v>
      </c>
      <c r="F20" s="9" t="s">
        <v>20</v>
      </c>
      <c r="G20" s="9"/>
      <c r="H20" s="9"/>
      <c r="I20" s="9"/>
      <c r="J20" s="9">
        <v>4</v>
      </c>
      <c r="K20" s="10">
        <f t="shared" si="5"/>
        <v>20</v>
      </c>
      <c r="L20" s="100" t="s">
        <v>92</v>
      </c>
      <c r="M20" s="457"/>
      <c r="O20" s="60">
        <v>0</v>
      </c>
      <c r="P20" s="327">
        <f>O20*K20</f>
        <v>0</v>
      </c>
      <c r="R20" s="322">
        <v>5</v>
      </c>
      <c r="S20" s="322"/>
      <c r="T20" s="322"/>
      <c r="U20" s="322"/>
      <c r="V20" s="322"/>
      <c r="W20" s="322"/>
      <c r="X20" s="322">
        <f t="shared" si="6"/>
        <v>5</v>
      </c>
      <c r="Y20" s="371">
        <f t="shared" si="7"/>
        <v>20</v>
      </c>
      <c r="Z20" s="371">
        <v>0</v>
      </c>
      <c r="AA20" s="371">
        <f t="shared" si="8"/>
        <v>20</v>
      </c>
    </row>
    <row r="21" spans="2:27" ht="12" customHeight="1">
      <c r="B21" s="445" t="s">
        <v>117</v>
      </c>
      <c r="C21" s="446"/>
      <c r="D21" s="498" t="s">
        <v>44</v>
      </c>
      <c r="E21" s="436" t="s">
        <v>49</v>
      </c>
      <c r="F21" s="9" t="s">
        <v>20</v>
      </c>
      <c r="G21" s="9" t="s">
        <v>50</v>
      </c>
      <c r="H21" s="9"/>
      <c r="I21" s="9"/>
      <c r="J21" s="9">
        <v>4</v>
      </c>
      <c r="K21" s="10">
        <f t="shared" si="5"/>
        <v>32</v>
      </c>
      <c r="L21" s="530" t="s">
        <v>92</v>
      </c>
      <c r="M21" s="531"/>
      <c r="O21" s="60">
        <v>0</v>
      </c>
      <c r="P21" s="327">
        <f>O21*K21</f>
        <v>0</v>
      </c>
      <c r="R21" s="322">
        <v>5</v>
      </c>
      <c r="S21" s="322"/>
      <c r="T21" s="322"/>
      <c r="U21" s="322">
        <v>3</v>
      </c>
      <c r="V21" s="322"/>
      <c r="W21" s="322"/>
      <c r="X21" s="322">
        <f t="shared" si="6"/>
        <v>8</v>
      </c>
      <c r="Y21" s="371">
        <f t="shared" si="7"/>
        <v>32</v>
      </c>
      <c r="Z21" s="371">
        <v>0</v>
      </c>
      <c r="AA21" s="371">
        <f t="shared" si="8"/>
        <v>32</v>
      </c>
    </row>
    <row r="22" spans="2:27" ht="12.75">
      <c r="B22" s="483"/>
      <c r="C22" s="484"/>
      <c r="D22" s="480"/>
      <c r="E22" s="480"/>
      <c r="F22" s="9" t="s">
        <v>19</v>
      </c>
      <c r="G22" s="9" t="s">
        <v>50</v>
      </c>
      <c r="H22" s="9"/>
      <c r="I22" s="9"/>
      <c r="J22" s="9">
        <v>4</v>
      </c>
      <c r="K22" s="10">
        <f t="shared" si="5"/>
        <v>24</v>
      </c>
      <c r="L22" s="534"/>
      <c r="M22" s="535"/>
      <c r="O22" s="60">
        <v>0</v>
      </c>
      <c r="P22" s="327">
        <f>O22*K22</f>
        <v>0</v>
      </c>
      <c r="R22" s="322">
        <v>5</v>
      </c>
      <c r="S22" s="322"/>
      <c r="T22" s="322">
        <v>-2</v>
      </c>
      <c r="U22" s="322">
        <v>3</v>
      </c>
      <c r="V22" s="322"/>
      <c r="W22" s="322"/>
      <c r="X22" s="322">
        <f t="shared" si="6"/>
        <v>6</v>
      </c>
      <c r="Y22" s="371">
        <f t="shared" si="7"/>
        <v>24</v>
      </c>
      <c r="Z22" s="371">
        <v>0</v>
      </c>
      <c r="AA22" s="371">
        <f t="shared" si="8"/>
        <v>24</v>
      </c>
    </row>
    <row r="23" spans="2:27" ht="12.75">
      <c r="B23" s="453" t="s">
        <v>56</v>
      </c>
      <c r="C23" s="454"/>
      <c r="D23" s="9" t="s">
        <v>125</v>
      </c>
      <c r="E23" s="7"/>
      <c r="F23" s="7"/>
      <c r="G23" s="7"/>
      <c r="H23" s="7"/>
      <c r="I23" s="7"/>
      <c r="J23" s="10">
        <v>1</v>
      </c>
      <c r="K23" s="10">
        <f t="shared" si="5"/>
        <v>5</v>
      </c>
      <c r="L23" s="636" t="s">
        <v>245</v>
      </c>
      <c r="M23" s="637"/>
      <c r="O23" s="60">
        <v>0</v>
      </c>
      <c r="P23" s="327">
        <f>O23*K23</f>
        <v>0</v>
      </c>
      <c r="R23" s="322">
        <v>5</v>
      </c>
      <c r="S23" s="322"/>
      <c r="T23" s="322"/>
      <c r="U23" s="322"/>
      <c r="V23" s="322"/>
      <c r="W23" s="322"/>
      <c r="X23" s="322">
        <f t="shared" si="6"/>
        <v>5</v>
      </c>
      <c r="Y23" s="371">
        <f t="shared" si="7"/>
        <v>5</v>
      </c>
      <c r="Z23" s="371">
        <v>0</v>
      </c>
      <c r="AA23" s="371">
        <f t="shared" si="8"/>
        <v>5</v>
      </c>
    </row>
    <row r="24" spans="2:13" ht="12.75">
      <c r="B24" s="102" t="s">
        <v>72</v>
      </c>
      <c r="C24" s="103"/>
      <c r="D24" s="103"/>
      <c r="E24" s="103"/>
      <c r="F24" s="103"/>
      <c r="G24" s="103"/>
      <c r="H24" s="103"/>
      <c r="I24" s="103"/>
      <c r="J24" s="103"/>
      <c r="K24" s="111"/>
      <c r="L24" s="103"/>
      <c r="M24" s="203"/>
    </row>
    <row r="25" spans="15:16" ht="10.5" customHeight="1">
      <c r="O25" s="200">
        <f>SUM(O5:O24)</f>
        <v>1</v>
      </c>
      <c r="P25" s="332">
        <f>SUM(P5:P24)</f>
        <v>0</v>
      </c>
    </row>
    <row r="26" ht="12.75">
      <c r="B26" s="186" t="s">
        <v>951</v>
      </c>
    </row>
    <row r="30" ht="12" customHeight="1"/>
  </sheetData>
  <sheetProtection/>
  <mergeCells count="49">
    <mergeCell ref="H3:I3"/>
    <mergeCell ref="V3:V4"/>
    <mergeCell ref="L21:M22"/>
    <mergeCell ref="L10:L11"/>
    <mergeCell ref="L12:L13"/>
    <mergeCell ref="L14:L15"/>
    <mergeCell ref="R3:R4"/>
    <mergeCell ref="L8:L9"/>
    <mergeCell ref="M8:M15"/>
    <mergeCell ref="B21:C22"/>
    <mergeCell ref="D21:D22"/>
    <mergeCell ref="E21:E22"/>
    <mergeCell ref="B16:C16"/>
    <mergeCell ref="L16:M16"/>
    <mergeCell ref="B18:C18"/>
    <mergeCell ref="L18:M18"/>
    <mergeCell ref="B19:C19"/>
    <mergeCell ref="M19:M20"/>
    <mergeCell ref="B20:C20"/>
    <mergeCell ref="B6:C6"/>
    <mergeCell ref="L6:M6"/>
    <mergeCell ref="O2:P2"/>
    <mergeCell ref="D3:D4"/>
    <mergeCell ref="B5:C5"/>
    <mergeCell ref="L5:M5"/>
    <mergeCell ref="L3:M4"/>
    <mergeCell ref="E3:E4"/>
    <mergeCell ref="F3:F4"/>
    <mergeCell ref="G3:G4"/>
    <mergeCell ref="W3:W4"/>
    <mergeCell ref="Y2:AA2"/>
    <mergeCell ref="Y3:Y4"/>
    <mergeCell ref="Z3:Z4"/>
    <mergeCell ref="AA3:AA4"/>
    <mergeCell ref="B8:C15"/>
    <mergeCell ref="D8:D15"/>
    <mergeCell ref="B2:M2"/>
    <mergeCell ref="O3:O4"/>
    <mergeCell ref="P3:P4"/>
    <mergeCell ref="B23:C23"/>
    <mergeCell ref="L23:M23"/>
    <mergeCell ref="R2:X2"/>
    <mergeCell ref="B3:C4"/>
    <mergeCell ref="J3:J4"/>
    <mergeCell ref="K3:K4"/>
    <mergeCell ref="S3:S4"/>
    <mergeCell ref="T3:T4"/>
    <mergeCell ref="U3:U4"/>
    <mergeCell ref="X3:X4"/>
  </mergeCells>
  <printOptions/>
  <pageMargins left="0.7" right="0.7" top="0.75" bottom="0.75" header="0.3" footer="0.3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AA1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6.421875" style="0" customWidth="1"/>
    <col min="13" max="13" width="7.57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8" width="8.28125" style="43" customWidth="1"/>
    <col min="19" max="19" width="7.7109375" style="43" customWidth="1"/>
    <col min="20" max="20" width="8.00390625" style="43" customWidth="1"/>
    <col min="21" max="23" width="8.421875" style="43" customWidth="1"/>
    <col min="24" max="24" width="8.28125" style="43" customWidth="1"/>
  </cols>
  <sheetData>
    <row r="1" ht="8.25" customHeight="1"/>
    <row r="2" spans="2:27" ht="15.75">
      <c r="B2" s="506" t="s">
        <v>2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>
      <c r="B8" s="453" t="s">
        <v>28</v>
      </c>
      <c r="C8" s="454"/>
      <c r="D8" s="9" t="s">
        <v>137</v>
      </c>
      <c r="E8" s="9" t="s">
        <v>17</v>
      </c>
      <c r="F8" s="9" t="s">
        <v>21</v>
      </c>
      <c r="G8" s="9"/>
      <c r="H8" s="9" t="s">
        <v>172</v>
      </c>
      <c r="I8" s="9"/>
      <c r="J8" s="9">
        <v>4</v>
      </c>
      <c r="K8" s="10">
        <f>AA8</f>
        <v>92</v>
      </c>
      <c r="L8" s="423" t="s">
        <v>166</v>
      </c>
      <c r="M8" s="424"/>
      <c r="O8" s="60">
        <v>0</v>
      </c>
      <c r="P8" s="327">
        <f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>SUM(R8:W8)</f>
        <v>23</v>
      </c>
      <c r="Y8" s="371">
        <f>X8*J8</f>
        <v>92</v>
      </c>
      <c r="Z8" s="371">
        <v>0</v>
      </c>
      <c r="AA8" s="371">
        <f>Y8+Z8</f>
        <v>92</v>
      </c>
    </row>
    <row r="9" spans="2:27" ht="12.75">
      <c r="B9" s="504" t="s">
        <v>483</v>
      </c>
      <c r="C9" s="505"/>
      <c r="D9" s="53" t="s">
        <v>194</v>
      </c>
      <c r="E9" s="9" t="s">
        <v>49</v>
      </c>
      <c r="F9" s="91" t="s">
        <v>20</v>
      </c>
      <c r="G9" s="53" t="s">
        <v>63</v>
      </c>
      <c r="H9" s="53"/>
      <c r="I9" s="53"/>
      <c r="J9" s="53">
        <v>4</v>
      </c>
      <c r="K9" s="10">
        <f>AA9</f>
        <v>52</v>
      </c>
      <c r="L9" s="553" t="s">
        <v>42</v>
      </c>
      <c r="M9" s="554"/>
      <c r="O9" s="60">
        <v>0</v>
      </c>
      <c r="P9" s="327">
        <f>O9*K9</f>
        <v>0</v>
      </c>
      <c r="R9" s="322">
        <v>10</v>
      </c>
      <c r="S9" s="322"/>
      <c r="T9" s="322"/>
      <c r="U9" s="322">
        <v>3</v>
      </c>
      <c r="V9" s="322"/>
      <c r="W9" s="322"/>
      <c r="X9" s="322">
        <f>SUM(R9:W9)</f>
        <v>13</v>
      </c>
      <c r="Y9" s="371">
        <f>X9*J9</f>
        <v>52</v>
      </c>
      <c r="Z9" s="371">
        <v>0</v>
      </c>
      <c r="AA9" s="371">
        <f>Y9+Z9</f>
        <v>52</v>
      </c>
    </row>
    <row r="10" spans="2:27" ht="12.75" customHeight="1">
      <c r="B10" s="445" t="s">
        <v>484</v>
      </c>
      <c r="C10" s="446"/>
      <c r="D10" s="53" t="s">
        <v>44</v>
      </c>
      <c r="E10" s="53" t="s">
        <v>49</v>
      </c>
      <c r="F10" s="91" t="s">
        <v>20</v>
      </c>
      <c r="G10" s="53" t="s">
        <v>63</v>
      </c>
      <c r="H10" s="53"/>
      <c r="I10" s="53"/>
      <c r="J10" s="53">
        <v>4</v>
      </c>
      <c r="K10" s="10">
        <f>AA10</f>
        <v>32</v>
      </c>
      <c r="L10" s="553" t="s">
        <v>60</v>
      </c>
      <c r="M10" s="554"/>
      <c r="O10" s="60">
        <v>0</v>
      </c>
      <c r="P10" s="327">
        <f>O10*K10</f>
        <v>0</v>
      </c>
      <c r="R10" s="322">
        <v>5</v>
      </c>
      <c r="S10" s="322"/>
      <c r="T10" s="322"/>
      <c r="U10" s="322">
        <v>3</v>
      </c>
      <c r="V10" s="322"/>
      <c r="W10" s="322"/>
      <c r="X10" s="322">
        <f>SUM(R10:W10)</f>
        <v>8</v>
      </c>
      <c r="Y10" s="371">
        <f>X10*J10</f>
        <v>32</v>
      </c>
      <c r="Z10" s="371">
        <v>0</v>
      </c>
      <c r="AA10" s="371">
        <f>Y10+Z10</f>
        <v>32</v>
      </c>
    </row>
    <row r="11" spans="2:27" ht="12.75">
      <c r="B11" s="102" t="s">
        <v>57</v>
      </c>
      <c r="C11" s="110"/>
      <c r="D11" s="110"/>
      <c r="E11" s="110"/>
      <c r="F11" s="110"/>
      <c r="G11" s="110"/>
      <c r="H11" s="111"/>
      <c r="I11" s="111"/>
      <c r="J11" s="111"/>
      <c r="K11" s="111"/>
      <c r="L11" s="149"/>
      <c r="M11" s="18"/>
      <c r="R11" s="44"/>
      <c r="S11" s="45"/>
      <c r="T11" s="45"/>
      <c r="U11" s="45"/>
      <c r="V11" s="45"/>
      <c r="W11" s="45"/>
      <c r="X11" s="46"/>
      <c r="Y11" s="378"/>
      <c r="Z11" s="373"/>
      <c r="AA11" s="374"/>
    </row>
    <row r="12" spans="2:27" ht="12.75">
      <c r="B12" s="504" t="s">
        <v>485</v>
      </c>
      <c r="C12" s="505"/>
      <c r="D12" s="71" t="s">
        <v>1106</v>
      </c>
      <c r="E12" s="9" t="s">
        <v>49</v>
      </c>
      <c r="F12" s="71" t="s">
        <v>19</v>
      </c>
      <c r="G12" s="14"/>
      <c r="H12" s="14"/>
      <c r="I12" s="14"/>
      <c r="J12" s="10">
        <v>4</v>
      </c>
      <c r="K12" s="10">
        <f>AA12</f>
        <v>12</v>
      </c>
      <c r="L12" s="553" t="s">
        <v>60</v>
      </c>
      <c r="M12" s="554"/>
      <c r="O12" s="60">
        <v>0</v>
      </c>
      <c r="P12" s="327">
        <f>O12*K12</f>
        <v>0</v>
      </c>
      <c r="R12" s="322">
        <v>5</v>
      </c>
      <c r="S12" s="322"/>
      <c r="T12" s="322">
        <v>-2</v>
      </c>
      <c r="U12" s="322"/>
      <c r="V12" s="322"/>
      <c r="W12" s="322"/>
      <c r="X12" s="322">
        <f>SUM(R12:W12)</f>
        <v>3</v>
      </c>
      <c r="Y12" s="371">
        <f>X12*J12</f>
        <v>12</v>
      </c>
      <c r="Z12" s="371">
        <v>0</v>
      </c>
      <c r="AA12" s="371">
        <f>Y12+Z12</f>
        <v>12</v>
      </c>
    </row>
    <row r="13" spans="2:13" ht="12.75">
      <c r="B13" s="102" t="s">
        <v>72</v>
      </c>
      <c r="C13" s="107"/>
      <c r="D13" s="103"/>
      <c r="E13" s="103"/>
      <c r="F13" s="103"/>
      <c r="G13" s="103"/>
      <c r="H13" s="103"/>
      <c r="I13" s="103"/>
      <c r="J13" s="103"/>
      <c r="K13" s="111"/>
      <c r="L13" s="103"/>
      <c r="M13" s="99"/>
    </row>
    <row r="14" spans="2:16" ht="12.75">
      <c r="B14" s="88" t="s">
        <v>545</v>
      </c>
      <c r="C14" s="157"/>
      <c r="D14" s="28"/>
      <c r="E14" s="28"/>
      <c r="F14" s="28"/>
      <c r="G14" s="28"/>
      <c r="H14" s="28"/>
      <c r="I14" s="28"/>
      <c r="J14" s="28"/>
      <c r="K14" s="349"/>
      <c r="L14" s="28"/>
      <c r="M14" s="29"/>
      <c r="O14" s="200">
        <f>SUM(O5:O13)</f>
        <v>1</v>
      </c>
      <c r="P14" s="332">
        <f>SUM(P5:P13)</f>
        <v>0</v>
      </c>
    </row>
  </sheetData>
  <sheetProtection/>
  <mergeCells count="37">
    <mergeCell ref="W3:W4"/>
    <mergeCell ref="B6:C6"/>
    <mergeCell ref="L6:M6"/>
    <mergeCell ref="O2:P2"/>
    <mergeCell ref="U3:U4"/>
    <mergeCell ref="T3:T4"/>
    <mergeCell ref="B2:M2"/>
    <mergeCell ref="R2:X2"/>
    <mergeCell ref="B5:C5"/>
    <mergeCell ref="L5:M5"/>
    <mergeCell ref="L12:M12"/>
    <mergeCell ref="O3:O4"/>
    <mergeCell ref="P3:P4"/>
    <mergeCell ref="B12:C12"/>
    <mergeCell ref="B8:C8"/>
    <mergeCell ref="L8:M8"/>
    <mergeCell ref="L10:M10"/>
    <mergeCell ref="B10:C10"/>
    <mergeCell ref="B9:C9"/>
    <mergeCell ref="L9:M9"/>
    <mergeCell ref="D3:D4"/>
    <mergeCell ref="E3:E4"/>
    <mergeCell ref="F3:F4"/>
    <mergeCell ref="G3:G4"/>
    <mergeCell ref="B3:C4"/>
    <mergeCell ref="J3:J4"/>
    <mergeCell ref="H3:I3"/>
    <mergeCell ref="K3:K4"/>
    <mergeCell ref="L3:M4"/>
    <mergeCell ref="R3:R4"/>
    <mergeCell ref="S3:S4"/>
    <mergeCell ref="Y2:AA2"/>
    <mergeCell ref="Y3:Y4"/>
    <mergeCell ref="Z3:Z4"/>
    <mergeCell ref="AA3:AA4"/>
    <mergeCell ref="X3:X4"/>
    <mergeCell ref="V3:V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2:AA62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3" width="7.57421875" style="0" customWidth="1"/>
    <col min="14" max="14" width="2.00390625" style="0" customWidth="1"/>
    <col min="15" max="15" width="6.421875" style="0" customWidth="1"/>
    <col min="16" max="16" width="6.8515625" style="43" customWidth="1"/>
    <col min="17" max="17" width="2.00390625" style="43" customWidth="1"/>
    <col min="18" max="18" width="7.57421875" style="43" customWidth="1"/>
    <col min="19" max="19" width="8.00390625" style="43" customWidth="1"/>
    <col min="20" max="20" width="8.421875" style="43" customWidth="1"/>
    <col min="21" max="23" width="8.7109375" style="43" customWidth="1"/>
    <col min="24" max="24" width="9.140625" style="43" customWidth="1"/>
  </cols>
  <sheetData>
    <row r="1" ht="8.25" customHeight="1"/>
    <row r="2" spans="2:27" ht="15.75">
      <c r="B2" s="506" t="s">
        <v>7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O7" s="227"/>
      <c r="P7" s="350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 customHeight="1">
      <c r="B8" s="588" t="s">
        <v>27</v>
      </c>
      <c r="C8" s="60" t="s">
        <v>529</v>
      </c>
      <c r="D8" s="9" t="s">
        <v>27</v>
      </c>
      <c r="E8" s="9" t="s">
        <v>225</v>
      </c>
      <c r="F8" s="9" t="s">
        <v>21</v>
      </c>
      <c r="G8" s="9"/>
      <c r="H8" s="9" t="s">
        <v>165</v>
      </c>
      <c r="I8" s="9"/>
      <c r="J8" s="53">
        <v>4</v>
      </c>
      <c r="K8" s="10">
        <f aca="true" t="shared" si="0" ref="K8:K19">AA8</f>
        <v>112</v>
      </c>
      <c r="L8" s="147" t="s">
        <v>221</v>
      </c>
      <c r="M8" s="762" t="s">
        <v>175</v>
      </c>
      <c r="O8" s="226">
        <v>0</v>
      </c>
      <c r="P8" s="351">
        <f aca="true" t="shared" si="1" ref="P8:P19">O8*X8</f>
        <v>0</v>
      </c>
      <c r="R8" s="322">
        <v>10</v>
      </c>
      <c r="S8" s="322">
        <v>10</v>
      </c>
      <c r="T8" s="322">
        <v>5</v>
      </c>
      <c r="U8" s="322"/>
      <c r="V8" s="322">
        <v>3</v>
      </c>
      <c r="W8" s="322"/>
      <c r="X8" s="322">
        <f aca="true" t="shared" si="2" ref="X8:X19">SUM(R8:W8)</f>
        <v>28</v>
      </c>
      <c r="Y8" s="371">
        <f aca="true" t="shared" si="3" ref="Y8:Y19">X8*J8</f>
        <v>112</v>
      </c>
      <c r="Z8" s="371">
        <v>0</v>
      </c>
      <c r="AA8" s="371">
        <f aca="true" t="shared" si="4" ref="AA8:AA19">Y8+Z8</f>
        <v>112</v>
      </c>
    </row>
    <row r="9" spans="2:27" ht="12.75">
      <c r="B9" s="592"/>
      <c r="C9" s="60" t="s">
        <v>530</v>
      </c>
      <c r="D9" s="9" t="s">
        <v>27</v>
      </c>
      <c r="E9" s="9" t="s">
        <v>225</v>
      </c>
      <c r="F9" s="9" t="s">
        <v>21</v>
      </c>
      <c r="G9" s="9"/>
      <c r="H9" s="9" t="s">
        <v>165</v>
      </c>
      <c r="I9" s="9"/>
      <c r="J9" s="53">
        <v>4</v>
      </c>
      <c r="K9" s="10">
        <f t="shared" si="0"/>
        <v>112</v>
      </c>
      <c r="L9" s="147" t="s">
        <v>42</v>
      </c>
      <c r="M9" s="763"/>
      <c r="O9" s="226">
        <v>0</v>
      </c>
      <c r="P9" s="351">
        <f t="shared" si="1"/>
        <v>0</v>
      </c>
      <c r="R9" s="322">
        <v>10</v>
      </c>
      <c r="S9" s="322">
        <v>10</v>
      </c>
      <c r="T9" s="322">
        <v>5</v>
      </c>
      <c r="U9" s="322"/>
      <c r="V9" s="322">
        <v>3</v>
      </c>
      <c r="W9" s="322"/>
      <c r="X9" s="322">
        <f t="shared" si="2"/>
        <v>28</v>
      </c>
      <c r="Y9" s="371">
        <f t="shared" si="3"/>
        <v>112</v>
      </c>
      <c r="Z9" s="371">
        <v>0</v>
      </c>
      <c r="AA9" s="371">
        <f t="shared" si="4"/>
        <v>112</v>
      </c>
    </row>
    <row r="10" spans="2:27" ht="12.75">
      <c r="B10" s="453" t="s">
        <v>531</v>
      </c>
      <c r="C10" s="454"/>
      <c r="D10" s="53" t="s">
        <v>137</v>
      </c>
      <c r="E10" s="53" t="s">
        <v>17</v>
      </c>
      <c r="F10" s="9" t="s">
        <v>21</v>
      </c>
      <c r="G10" s="53" t="s">
        <v>63</v>
      </c>
      <c r="H10" s="53"/>
      <c r="I10" s="53"/>
      <c r="J10" s="53">
        <v>4</v>
      </c>
      <c r="K10" s="10">
        <f t="shared" si="0"/>
        <v>92</v>
      </c>
      <c r="L10" s="152" t="s">
        <v>532</v>
      </c>
      <c r="M10" s="764"/>
      <c r="O10" s="226">
        <v>0</v>
      </c>
      <c r="P10" s="351">
        <f t="shared" si="1"/>
        <v>0</v>
      </c>
      <c r="R10" s="322">
        <v>10</v>
      </c>
      <c r="S10" s="322">
        <v>5</v>
      </c>
      <c r="T10" s="322">
        <v>5</v>
      </c>
      <c r="U10" s="322">
        <v>3</v>
      </c>
      <c r="V10" s="322"/>
      <c r="W10" s="322"/>
      <c r="X10" s="322">
        <f t="shared" si="2"/>
        <v>23</v>
      </c>
      <c r="Y10" s="371">
        <f t="shared" si="3"/>
        <v>92</v>
      </c>
      <c r="Z10" s="371">
        <v>0</v>
      </c>
      <c r="AA10" s="371">
        <f t="shared" si="4"/>
        <v>92</v>
      </c>
    </row>
    <row r="11" spans="2:27" ht="12.75">
      <c r="B11" s="488" t="s">
        <v>533</v>
      </c>
      <c r="C11" s="60" t="s">
        <v>534</v>
      </c>
      <c r="D11" s="48" t="s">
        <v>194</v>
      </c>
      <c r="E11" s="9" t="s">
        <v>49</v>
      </c>
      <c r="F11" s="9" t="s">
        <v>20</v>
      </c>
      <c r="G11" s="48" t="s">
        <v>63</v>
      </c>
      <c r="H11" s="9"/>
      <c r="I11" s="9"/>
      <c r="J11" s="53">
        <v>4</v>
      </c>
      <c r="K11" s="10">
        <f t="shared" si="0"/>
        <v>52</v>
      </c>
      <c r="L11" s="553" t="s">
        <v>536</v>
      </c>
      <c r="M11" s="554"/>
      <c r="O11" s="226">
        <v>0</v>
      </c>
      <c r="P11" s="351">
        <f t="shared" si="1"/>
        <v>0</v>
      </c>
      <c r="R11" s="322">
        <v>10</v>
      </c>
      <c r="S11" s="322"/>
      <c r="T11" s="322"/>
      <c r="U11" s="322">
        <v>3</v>
      </c>
      <c r="V11" s="322"/>
      <c r="W11" s="322"/>
      <c r="X11" s="322">
        <f t="shared" si="2"/>
        <v>13</v>
      </c>
      <c r="Y11" s="371">
        <f t="shared" si="3"/>
        <v>52</v>
      </c>
      <c r="Z11" s="371">
        <v>0</v>
      </c>
      <c r="AA11" s="371">
        <f t="shared" si="4"/>
        <v>52</v>
      </c>
    </row>
    <row r="12" spans="2:27" ht="12.75">
      <c r="B12" s="490"/>
      <c r="C12" s="60" t="s">
        <v>535</v>
      </c>
      <c r="D12" s="48" t="s">
        <v>194</v>
      </c>
      <c r="E12" s="9" t="s">
        <v>49</v>
      </c>
      <c r="F12" s="9" t="s">
        <v>20</v>
      </c>
      <c r="G12" s="48" t="s">
        <v>63</v>
      </c>
      <c r="H12" s="9"/>
      <c r="I12" s="9"/>
      <c r="J12" s="53">
        <v>4</v>
      </c>
      <c r="K12" s="10">
        <f t="shared" si="0"/>
        <v>72</v>
      </c>
      <c r="L12" s="553" t="s">
        <v>42</v>
      </c>
      <c r="M12" s="554"/>
      <c r="O12" s="226">
        <v>0</v>
      </c>
      <c r="P12" s="351">
        <f t="shared" si="1"/>
        <v>0</v>
      </c>
      <c r="R12" s="322">
        <v>10</v>
      </c>
      <c r="S12" s="322"/>
      <c r="T12" s="322">
        <v>5</v>
      </c>
      <c r="U12" s="322">
        <v>3</v>
      </c>
      <c r="V12" s="322"/>
      <c r="W12" s="322"/>
      <c r="X12" s="322">
        <f t="shared" si="2"/>
        <v>18</v>
      </c>
      <c r="Y12" s="371">
        <f t="shared" si="3"/>
        <v>72</v>
      </c>
      <c r="Z12" s="371">
        <v>0</v>
      </c>
      <c r="AA12" s="371">
        <f t="shared" si="4"/>
        <v>72</v>
      </c>
    </row>
    <row r="13" spans="2:27" ht="12.75">
      <c r="B13" s="488" t="s">
        <v>31</v>
      </c>
      <c r="C13" s="60" t="s">
        <v>537</v>
      </c>
      <c r="D13" s="73" t="s">
        <v>1111</v>
      </c>
      <c r="E13" s="9"/>
      <c r="F13" s="9"/>
      <c r="G13" s="48"/>
      <c r="H13" s="9"/>
      <c r="I13" s="9"/>
      <c r="J13" s="53">
        <v>1</v>
      </c>
      <c r="K13" s="10">
        <f t="shared" si="0"/>
        <v>100</v>
      </c>
      <c r="L13" s="553" t="s">
        <v>92</v>
      </c>
      <c r="M13" s="554"/>
      <c r="O13" s="226">
        <v>0</v>
      </c>
      <c r="P13" s="351">
        <f t="shared" si="1"/>
        <v>0</v>
      </c>
      <c r="R13" s="322">
        <v>100</v>
      </c>
      <c r="S13" s="322"/>
      <c r="T13" s="322"/>
      <c r="U13" s="322"/>
      <c r="V13" s="322"/>
      <c r="W13" s="322"/>
      <c r="X13" s="322">
        <f t="shared" si="2"/>
        <v>100</v>
      </c>
      <c r="Y13" s="371">
        <f t="shared" si="3"/>
        <v>100</v>
      </c>
      <c r="Z13" s="371">
        <v>0</v>
      </c>
      <c r="AA13" s="371">
        <f t="shared" si="4"/>
        <v>100</v>
      </c>
    </row>
    <row r="14" spans="2:27" ht="12.75">
      <c r="B14" s="490"/>
      <c r="C14" s="60" t="s">
        <v>538</v>
      </c>
      <c r="D14" s="73" t="s">
        <v>1111</v>
      </c>
      <c r="E14" s="9"/>
      <c r="F14" s="9"/>
      <c r="G14" s="48"/>
      <c r="H14" s="9"/>
      <c r="I14" s="9"/>
      <c r="J14" s="53">
        <v>1</v>
      </c>
      <c r="K14" s="10">
        <f t="shared" si="0"/>
        <v>100</v>
      </c>
      <c r="L14" s="553" t="s">
        <v>42</v>
      </c>
      <c r="M14" s="554"/>
      <c r="O14" s="226">
        <v>0</v>
      </c>
      <c r="P14" s="351">
        <f t="shared" si="1"/>
        <v>0</v>
      </c>
      <c r="R14" s="322">
        <v>100</v>
      </c>
      <c r="S14" s="322"/>
      <c r="T14" s="322"/>
      <c r="U14" s="322"/>
      <c r="V14" s="322"/>
      <c r="W14" s="322"/>
      <c r="X14" s="322">
        <f t="shared" si="2"/>
        <v>100</v>
      </c>
      <c r="Y14" s="371">
        <f t="shared" si="3"/>
        <v>100</v>
      </c>
      <c r="Z14" s="371">
        <v>0</v>
      </c>
      <c r="AA14" s="371">
        <f t="shared" si="4"/>
        <v>100</v>
      </c>
    </row>
    <row r="15" spans="2:27" ht="12.75">
      <c r="B15" s="445" t="s">
        <v>135</v>
      </c>
      <c r="C15" s="446"/>
      <c r="D15" s="9" t="s">
        <v>44</v>
      </c>
      <c r="E15" s="9" t="s">
        <v>49</v>
      </c>
      <c r="F15" s="48" t="s">
        <v>20</v>
      </c>
      <c r="G15" s="9" t="s">
        <v>63</v>
      </c>
      <c r="H15" s="9"/>
      <c r="I15" s="9"/>
      <c r="J15" s="53">
        <v>4</v>
      </c>
      <c r="K15" s="10">
        <f t="shared" si="0"/>
        <v>32</v>
      </c>
      <c r="L15" s="544" t="s">
        <v>60</v>
      </c>
      <c r="M15" s="545"/>
      <c r="O15" s="226">
        <v>0</v>
      </c>
      <c r="P15" s="351">
        <f t="shared" si="1"/>
        <v>0</v>
      </c>
      <c r="R15" s="322">
        <v>5</v>
      </c>
      <c r="S15" s="322"/>
      <c r="T15" s="322"/>
      <c r="U15" s="322">
        <v>3</v>
      </c>
      <c r="V15" s="322"/>
      <c r="W15" s="322"/>
      <c r="X15" s="322">
        <f t="shared" si="2"/>
        <v>8</v>
      </c>
      <c r="Y15" s="371">
        <f t="shared" si="3"/>
        <v>32</v>
      </c>
      <c r="Z15" s="371">
        <v>0</v>
      </c>
      <c r="AA15" s="371">
        <f t="shared" si="4"/>
        <v>32</v>
      </c>
    </row>
    <row r="16" spans="2:27" ht="12.75">
      <c r="B16" s="483"/>
      <c r="C16" s="484"/>
      <c r="D16" s="140" t="s">
        <v>953</v>
      </c>
      <c r="E16" s="9" t="s">
        <v>49</v>
      </c>
      <c r="F16" s="48" t="s">
        <v>20</v>
      </c>
      <c r="G16" s="9" t="s">
        <v>63</v>
      </c>
      <c r="H16" s="9"/>
      <c r="I16" s="9"/>
      <c r="J16" s="53">
        <v>4</v>
      </c>
      <c r="K16" s="10">
        <f t="shared" si="0"/>
        <v>32</v>
      </c>
      <c r="L16" s="688"/>
      <c r="M16" s="689"/>
      <c r="O16" s="226">
        <v>0</v>
      </c>
      <c r="P16" s="351">
        <f t="shared" si="1"/>
        <v>0</v>
      </c>
      <c r="R16" s="322">
        <v>5</v>
      </c>
      <c r="S16" s="322"/>
      <c r="T16" s="322"/>
      <c r="U16" s="322">
        <v>3</v>
      </c>
      <c r="V16" s="322"/>
      <c r="W16" s="322"/>
      <c r="X16" s="322">
        <f t="shared" si="2"/>
        <v>8</v>
      </c>
      <c r="Y16" s="371">
        <f t="shared" si="3"/>
        <v>32</v>
      </c>
      <c r="Z16" s="371">
        <v>0</v>
      </c>
      <c r="AA16" s="371">
        <f t="shared" si="4"/>
        <v>32</v>
      </c>
    </row>
    <row r="17" spans="2:27" ht="12.75">
      <c r="B17" s="597" t="s">
        <v>136</v>
      </c>
      <c r="C17" s="598"/>
      <c r="D17" s="71" t="s">
        <v>44</v>
      </c>
      <c r="E17" s="54" t="s">
        <v>49</v>
      </c>
      <c r="F17" s="9" t="s">
        <v>20</v>
      </c>
      <c r="G17" s="54" t="s">
        <v>65</v>
      </c>
      <c r="H17" s="7"/>
      <c r="I17" s="7"/>
      <c r="J17" s="53">
        <v>4</v>
      </c>
      <c r="K17" s="10">
        <f t="shared" si="0"/>
        <v>32</v>
      </c>
      <c r="L17" s="546"/>
      <c r="M17" s="547"/>
      <c r="N17" s="143"/>
      <c r="O17" s="226">
        <v>0</v>
      </c>
      <c r="P17" s="351">
        <f t="shared" si="1"/>
        <v>0</v>
      </c>
      <c r="Q17" s="293"/>
      <c r="R17" s="322">
        <v>5</v>
      </c>
      <c r="S17" s="322"/>
      <c r="T17" s="322"/>
      <c r="U17" s="322">
        <v>3</v>
      </c>
      <c r="V17" s="322"/>
      <c r="W17" s="322"/>
      <c r="X17" s="322">
        <f t="shared" si="2"/>
        <v>8</v>
      </c>
      <c r="Y17" s="371">
        <f t="shared" si="3"/>
        <v>32</v>
      </c>
      <c r="Z17" s="371">
        <v>0</v>
      </c>
      <c r="AA17" s="371">
        <f t="shared" si="4"/>
        <v>32</v>
      </c>
    </row>
    <row r="18" spans="2:27" ht="12.75">
      <c r="B18" s="445" t="s">
        <v>539</v>
      </c>
      <c r="C18" s="446"/>
      <c r="D18" s="48" t="s">
        <v>23</v>
      </c>
      <c r="E18" s="9" t="s">
        <v>16</v>
      </c>
      <c r="F18" s="48" t="s">
        <v>19</v>
      </c>
      <c r="G18" s="9"/>
      <c r="H18" s="9"/>
      <c r="I18" s="9"/>
      <c r="J18" s="53">
        <v>4</v>
      </c>
      <c r="K18" s="10">
        <f t="shared" si="0"/>
        <v>40</v>
      </c>
      <c r="L18" s="127" t="s">
        <v>92</v>
      </c>
      <c r="M18" s="515" t="s">
        <v>92</v>
      </c>
      <c r="O18" s="226">
        <v>0</v>
      </c>
      <c r="P18" s="351">
        <f t="shared" si="1"/>
        <v>0</v>
      </c>
      <c r="R18" s="322">
        <v>10</v>
      </c>
      <c r="S18" s="322">
        <v>2</v>
      </c>
      <c r="T18" s="322">
        <v>-2</v>
      </c>
      <c r="U18" s="322"/>
      <c r="V18" s="322"/>
      <c r="W18" s="322"/>
      <c r="X18" s="322">
        <f t="shared" si="2"/>
        <v>10</v>
      </c>
      <c r="Y18" s="371">
        <f t="shared" si="3"/>
        <v>40</v>
      </c>
      <c r="Z18" s="371">
        <v>0</v>
      </c>
      <c r="AA18" s="371">
        <f t="shared" si="4"/>
        <v>40</v>
      </c>
    </row>
    <row r="19" spans="2:27" ht="12.75">
      <c r="B19" s="483"/>
      <c r="C19" s="484"/>
      <c r="D19" s="73" t="s">
        <v>1106</v>
      </c>
      <c r="E19" s="9" t="s">
        <v>16</v>
      </c>
      <c r="F19" s="48" t="s">
        <v>19</v>
      </c>
      <c r="G19" s="9"/>
      <c r="H19" s="9"/>
      <c r="I19" s="9"/>
      <c r="J19" s="9">
        <v>4</v>
      </c>
      <c r="K19" s="10">
        <f t="shared" si="0"/>
        <v>20</v>
      </c>
      <c r="L19" s="100" t="s">
        <v>93</v>
      </c>
      <c r="M19" s="517"/>
      <c r="O19" s="226">
        <v>0</v>
      </c>
      <c r="P19" s="351">
        <f t="shared" si="1"/>
        <v>0</v>
      </c>
      <c r="R19" s="322">
        <v>5</v>
      </c>
      <c r="S19" s="322">
        <v>2</v>
      </c>
      <c r="T19" s="322">
        <v>-2</v>
      </c>
      <c r="U19" s="322"/>
      <c r="V19" s="322"/>
      <c r="W19" s="322"/>
      <c r="X19" s="322">
        <f t="shared" si="2"/>
        <v>5</v>
      </c>
      <c r="Y19" s="371">
        <f t="shared" si="3"/>
        <v>20</v>
      </c>
      <c r="Z19" s="371">
        <v>0</v>
      </c>
      <c r="AA19" s="371">
        <f t="shared" si="4"/>
        <v>20</v>
      </c>
    </row>
    <row r="20" spans="2:27" ht="12.75">
      <c r="B20" s="15" t="s">
        <v>273</v>
      </c>
      <c r="C20" s="95"/>
      <c r="D20" s="16"/>
      <c r="E20" s="16"/>
      <c r="F20" s="16"/>
      <c r="G20" s="16"/>
      <c r="H20" s="16"/>
      <c r="I20" s="16"/>
      <c r="J20" s="17"/>
      <c r="K20" s="47"/>
      <c r="L20" s="47"/>
      <c r="M20" s="18"/>
      <c r="O20" s="227"/>
      <c r="P20" s="350"/>
      <c r="R20" s="323"/>
      <c r="S20" s="324"/>
      <c r="T20" s="324"/>
      <c r="U20" s="324"/>
      <c r="V20" s="324"/>
      <c r="W20" s="324"/>
      <c r="X20" s="325"/>
      <c r="Y20" s="378"/>
      <c r="Z20" s="373"/>
      <c r="AA20" s="374"/>
    </row>
    <row r="21" spans="2:27" ht="12.75">
      <c r="B21" s="504" t="s">
        <v>540</v>
      </c>
      <c r="C21" s="505"/>
      <c r="D21" s="91" t="s">
        <v>268</v>
      </c>
      <c r="E21" s="9" t="s">
        <v>16</v>
      </c>
      <c r="F21" s="91" t="s">
        <v>20</v>
      </c>
      <c r="G21" s="53"/>
      <c r="H21" s="53"/>
      <c r="I21" s="53"/>
      <c r="J21" s="53">
        <v>4</v>
      </c>
      <c r="K21" s="10">
        <f>AA21</f>
        <v>28</v>
      </c>
      <c r="L21" s="530" t="s">
        <v>42</v>
      </c>
      <c r="M21" s="531"/>
      <c r="O21" s="226">
        <v>0</v>
      </c>
      <c r="P21" s="351">
        <f>O21*X21</f>
        <v>0</v>
      </c>
      <c r="R21" s="322">
        <v>5</v>
      </c>
      <c r="S21" s="322">
        <v>2</v>
      </c>
      <c r="T21" s="322"/>
      <c r="U21" s="322"/>
      <c r="V21" s="322"/>
      <c r="W21" s="322"/>
      <c r="X21" s="322">
        <f>SUM(R21:W21)</f>
        <v>7</v>
      </c>
      <c r="Y21" s="371">
        <f>X21*J21</f>
        <v>28</v>
      </c>
      <c r="Z21" s="371">
        <v>0</v>
      </c>
      <c r="AA21" s="371">
        <f>Y21+Z21</f>
        <v>28</v>
      </c>
    </row>
    <row r="22" spans="2:27" ht="12.75">
      <c r="B22" s="528" t="s">
        <v>541</v>
      </c>
      <c r="C22" s="528" t="s">
        <v>542</v>
      </c>
      <c r="D22" s="436" t="s">
        <v>268</v>
      </c>
      <c r="E22" s="9" t="s">
        <v>16</v>
      </c>
      <c r="F22" s="48" t="s">
        <v>21</v>
      </c>
      <c r="G22" s="9"/>
      <c r="H22" s="9"/>
      <c r="I22" s="9"/>
      <c r="J22" s="53">
        <v>4</v>
      </c>
      <c r="K22" s="10">
        <f>AA22</f>
        <v>48</v>
      </c>
      <c r="L22" s="532"/>
      <c r="M22" s="533"/>
      <c r="O22" s="226">
        <v>0</v>
      </c>
      <c r="P22" s="351">
        <f>O22*X22</f>
        <v>0</v>
      </c>
      <c r="R22" s="322">
        <v>5</v>
      </c>
      <c r="S22" s="322">
        <v>2</v>
      </c>
      <c r="T22" s="322">
        <v>5</v>
      </c>
      <c r="U22" s="322"/>
      <c r="V22" s="322"/>
      <c r="W22" s="322"/>
      <c r="X22" s="322">
        <f>SUM(R22:W22)</f>
        <v>12</v>
      </c>
      <c r="Y22" s="371">
        <f>X22*J22</f>
        <v>48</v>
      </c>
      <c r="Z22" s="371">
        <v>0</v>
      </c>
      <c r="AA22" s="371">
        <f>Y22+Z22</f>
        <v>48</v>
      </c>
    </row>
    <row r="23" spans="2:27" ht="12.75">
      <c r="B23" s="529"/>
      <c r="C23" s="529"/>
      <c r="D23" s="480"/>
      <c r="E23" s="9" t="s">
        <v>49</v>
      </c>
      <c r="F23" s="48" t="s">
        <v>21</v>
      </c>
      <c r="G23" s="9"/>
      <c r="H23" s="9"/>
      <c r="I23" s="9"/>
      <c r="J23" s="53">
        <v>4</v>
      </c>
      <c r="K23" s="10">
        <f>AA23</f>
        <v>40</v>
      </c>
      <c r="L23" s="534"/>
      <c r="M23" s="535"/>
      <c r="O23" s="226">
        <v>0</v>
      </c>
      <c r="P23" s="351">
        <f>O23*X23</f>
        <v>0</v>
      </c>
      <c r="R23" s="322">
        <v>5</v>
      </c>
      <c r="S23" s="322"/>
      <c r="T23" s="322">
        <v>5</v>
      </c>
      <c r="U23" s="322"/>
      <c r="V23" s="322"/>
      <c r="W23" s="322"/>
      <c r="X23" s="322">
        <f>SUM(R23:W23)</f>
        <v>10</v>
      </c>
      <c r="Y23" s="371">
        <f>X23*J23</f>
        <v>40</v>
      </c>
      <c r="Z23" s="371">
        <v>0</v>
      </c>
      <c r="AA23" s="371">
        <f>Y23+Z23</f>
        <v>40</v>
      </c>
    </row>
    <row r="24" spans="2:27" ht="12.75">
      <c r="B24" s="504" t="s">
        <v>56</v>
      </c>
      <c r="C24" s="505"/>
      <c r="D24" s="73" t="s">
        <v>125</v>
      </c>
      <c r="E24" s="1"/>
      <c r="F24" s="9"/>
      <c r="G24" s="14"/>
      <c r="H24" s="14"/>
      <c r="I24" s="14"/>
      <c r="J24" s="10">
        <v>1</v>
      </c>
      <c r="K24" s="10">
        <f>AA24</f>
        <v>5</v>
      </c>
      <c r="L24" s="425" t="s">
        <v>245</v>
      </c>
      <c r="M24" s="424"/>
      <c r="O24" s="226">
        <v>0</v>
      </c>
      <c r="P24" s="351">
        <f>O24*X24</f>
        <v>0</v>
      </c>
      <c r="R24" s="322">
        <v>5</v>
      </c>
      <c r="S24" s="322"/>
      <c r="T24" s="322"/>
      <c r="U24" s="322"/>
      <c r="V24" s="322"/>
      <c r="W24" s="322"/>
      <c r="X24" s="322">
        <f>SUM(R24:W24)</f>
        <v>5</v>
      </c>
      <c r="Y24" s="371">
        <f>X24*J24</f>
        <v>5</v>
      </c>
      <c r="Z24" s="371">
        <v>0</v>
      </c>
      <c r="AA24" s="371">
        <f>Y24+Z24</f>
        <v>5</v>
      </c>
    </row>
    <row r="25" spans="2:13" ht="12.75">
      <c r="B25" s="102" t="s">
        <v>72</v>
      </c>
      <c r="C25" s="103"/>
      <c r="D25" s="103"/>
      <c r="E25" s="103"/>
      <c r="F25" s="103"/>
      <c r="G25" s="103"/>
      <c r="H25" s="103"/>
      <c r="I25" s="103"/>
      <c r="J25" s="103"/>
      <c r="K25" s="111"/>
      <c r="L25" s="103"/>
      <c r="M25" s="99"/>
    </row>
    <row r="26" spans="2:16" ht="12.75">
      <c r="B26" s="118" t="s">
        <v>1068</v>
      </c>
      <c r="C26" s="22"/>
      <c r="D26" s="22"/>
      <c r="E26" s="22"/>
      <c r="F26" s="22"/>
      <c r="G26" s="22"/>
      <c r="H26" s="22"/>
      <c r="I26" s="22"/>
      <c r="J26" s="22"/>
      <c r="K26" s="336"/>
      <c r="L26" s="22"/>
      <c r="M26" s="23"/>
      <c r="O26" s="295">
        <f>SUM(O5:O25)</f>
        <v>1</v>
      </c>
      <c r="P26" s="352">
        <f>SUM(P5:P25)</f>
        <v>0</v>
      </c>
    </row>
    <row r="27" spans="2:16" ht="12.75">
      <c r="B27" s="118" t="s">
        <v>1083</v>
      </c>
      <c r="C27" s="22"/>
      <c r="D27" s="22"/>
      <c r="E27" s="22"/>
      <c r="F27" s="22"/>
      <c r="G27" s="22"/>
      <c r="H27" s="22"/>
      <c r="I27" s="22"/>
      <c r="J27" s="22"/>
      <c r="K27" s="336"/>
      <c r="L27" s="22"/>
      <c r="M27" s="23"/>
      <c r="O27" s="232"/>
      <c r="P27" s="360"/>
    </row>
    <row r="28" spans="2:16" ht="12.75">
      <c r="B28" s="118" t="s">
        <v>1084</v>
      </c>
      <c r="C28" s="22"/>
      <c r="D28" s="22"/>
      <c r="E28" s="22"/>
      <c r="F28" s="22"/>
      <c r="G28" s="22"/>
      <c r="H28" s="22"/>
      <c r="I28" s="22"/>
      <c r="J28" s="22"/>
      <c r="K28" s="336"/>
      <c r="L28" s="22"/>
      <c r="M28" s="23"/>
      <c r="O28" s="232"/>
      <c r="P28" s="360"/>
    </row>
    <row r="29" spans="2:13" ht="12.75">
      <c r="B29" s="118" t="s">
        <v>1076</v>
      </c>
      <c r="C29" s="22"/>
      <c r="D29" s="22"/>
      <c r="E29" s="22"/>
      <c r="F29" s="22"/>
      <c r="G29" s="22"/>
      <c r="H29" s="22"/>
      <c r="I29" s="22"/>
      <c r="J29" s="22"/>
      <c r="K29" s="336"/>
      <c r="L29" s="22"/>
      <c r="M29" s="23"/>
    </row>
    <row r="30" spans="2:13" ht="12.75">
      <c r="B30" s="24" t="s">
        <v>543</v>
      </c>
      <c r="C30" s="25"/>
      <c r="D30" s="25"/>
      <c r="E30" s="25"/>
      <c r="F30" s="25"/>
      <c r="G30" s="25"/>
      <c r="H30" s="25"/>
      <c r="I30" s="25"/>
      <c r="J30" s="25"/>
      <c r="K30" s="337"/>
      <c r="L30" s="25"/>
      <c r="M30" s="26"/>
    </row>
    <row r="31" ht="10.5" customHeight="1"/>
    <row r="32" ht="12.75">
      <c r="B32" t="s">
        <v>576</v>
      </c>
    </row>
    <row r="33" ht="12.75">
      <c r="B33" s="114" t="s">
        <v>1077</v>
      </c>
    </row>
    <row r="34" ht="12.75">
      <c r="B34" t="s">
        <v>577</v>
      </c>
    </row>
    <row r="36" spans="2:13" ht="15.75">
      <c r="B36" s="506" t="s">
        <v>100</v>
      </c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8"/>
    </row>
    <row r="37" spans="2:17" ht="12.75">
      <c r="B37" s="102" t="s">
        <v>544</v>
      </c>
      <c r="C37" s="107"/>
      <c r="D37" s="103"/>
      <c r="E37" s="103"/>
      <c r="F37" s="103"/>
      <c r="G37" s="103"/>
      <c r="H37" s="103"/>
      <c r="I37" s="103"/>
      <c r="J37" s="103"/>
      <c r="K37" s="111"/>
      <c r="L37" s="103"/>
      <c r="M37" s="99"/>
      <c r="N37" s="98"/>
      <c r="Q37" s="361"/>
    </row>
    <row r="38" spans="2:13" ht="12.75">
      <c r="B38" s="148" t="s">
        <v>545</v>
      </c>
      <c r="C38" s="153"/>
      <c r="D38" s="153"/>
      <c r="E38" s="153"/>
      <c r="F38" s="153"/>
      <c r="G38" s="153"/>
      <c r="H38" s="153"/>
      <c r="I38" s="153"/>
      <c r="J38" s="153"/>
      <c r="K38" s="348"/>
      <c r="L38" s="153"/>
      <c r="M38" s="154"/>
    </row>
    <row r="40" spans="2:27" ht="15.75">
      <c r="B40" s="506" t="s">
        <v>1075</v>
      </c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8"/>
      <c r="R40" s="713" t="s">
        <v>1101</v>
      </c>
      <c r="S40" s="714"/>
      <c r="T40" s="714"/>
      <c r="U40" s="714"/>
      <c r="V40" s="714"/>
      <c r="W40" s="714"/>
      <c r="X40" s="715"/>
      <c r="Y40" s="663" t="s">
        <v>1122</v>
      </c>
      <c r="Z40" s="664"/>
      <c r="AA40" s="665"/>
    </row>
    <row r="41" spans="2:27" ht="12.75" customHeight="1">
      <c r="B41" s="428" t="s">
        <v>35</v>
      </c>
      <c r="C41" s="429"/>
      <c r="D41" s="434" t="s">
        <v>36</v>
      </c>
      <c r="E41" s="434" t="s">
        <v>37</v>
      </c>
      <c r="F41" s="434" t="s">
        <v>38</v>
      </c>
      <c r="G41" s="434" t="s">
        <v>39</v>
      </c>
      <c r="H41" s="499" t="s">
        <v>1104</v>
      </c>
      <c r="I41" s="499"/>
      <c r="J41" s="426" t="s">
        <v>40</v>
      </c>
      <c r="K41" s="472" t="s">
        <v>45</v>
      </c>
      <c r="L41" s="441" t="s">
        <v>41</v>
      </c>
      <c r="M41" s="442"/>
      <c r="R41" s="460" t="s">
        <v>119</v>
      </c>
      <c r="S41" s="460" t="s">
        <v>37</v>
      </c>
      <c r="T41" s="460" t="s">
        <v>38</v>
      </c>
      <c r="U41" s="626" t="s">
        <v>120</v>
      </c>
      <c r="V41" s="460" t="s">
        <v>1102</v>
      </c>
      <c r="W41" s="460" t="s">
        <v>1103</v>
      </c>
      <c r="X41" s="460" t="s">
        <v>121</v>
      </c>
      <c r="Y41" s="419" t="s">
        <v>1123</v>
      </c>
      <c r="Z41" s="419" t="s">
        <v>1124</v>
      </c>
      <c r="AA41" s="419" t="s">
        <v>1125</v>
      </c>
    </row>
    <row r="42" spans="2:27" ht="12.75">
      <c r="B42" s="430"/>
      <c r="C42" s="431"/>
      <c r="D42" s="435"/>
      <c r="E42" s="435"/>
      <c r="F42" s="435"/>
      <c r="G42" s="435"/>
      <c r="H42" s="280" t="s">
        <v>1102</v>
      </c>
      <c r="I42" s="279" t="s">
        <v>1103</v>
      </c>
      <c r="J42" s="427"/>
      <c r="K42" s="473"/>
      <c r="L42" s="443"/>
      <c r="M42" s="444"/>
      <c r="R42" s="461"/>
      <c r="S42" s="461"/>
      <c r="T42" s="461"/>
      <c r="U42" s="627"/>
      <c r="V42" s="461"/>
      <c r="W42" s="461"/>
      <c r="X42" s="461"/>
      <c r="Y42" s="420"/>
      <c r="Z42" s="420"/>
      <c r="AA42" s="420"/>
    </row>
    <row r="43" spans="2:27" ht="12.75">
      <c r="B43" s="597" t="s">
        <v>127</v>
      </c>
      <c r="C43" s="598"/>
      <c r="D43" s="54" t="s">
        <v>128</v>
      </c>
      <c r="E43" s="54"/>
      <c r="F43" s="54"/>
      <c r="G43" s="54"/>
      <c r="H43" s="54"/>
      <c r="I43" s="54"/>
      <c r="J43" s="56">
        <v>1</v>
      </c>
      <c r="K43" s="10">
        <f>AA43</f>
        <v>20</v>
      </c>
      <c r="L43" s="423">
        <v>1</v>
      </c>
      <c r="M43" s="424"/>
      <c r="O43" s="60">
        <v>0</v>
      </c>
      <c r="P43" s="327">
        <f>O43*K43</f>
        <v>0</v>
      </c>
      <c r="R43" s="330">
        <v>20</v>
      </c>
      <c r="S43" s="313"/>
      <c r="T43" s="313"/>
      <c r="U43" s="313"/>
      <c r="V43" s="313"/>
      <c r="W43" s="313"/>
      <c r="X43" s="322">
        <f>SUM(R43:W43)</f>
        <v>20</v>
      </c>
      <c r="Y43" s="371">
        <f>X43*J43</f>
        <v>20</v>
      </c>
      <c r="Z43" s="371">
        <v>0</v>
      </c>
      <c r="AA43" s="371">
        <f>Y43+Z43</f>
        <v>20</v>
      </c>
    </row>
    <row r="44" spans="2:27" ht="12.75">
      <c r="B44" s="15" t="s">
        <v>129</v>
      </c>
      <c r="C44" s="95"/>
      <c r="D44" s="16"/>
      <c r="E44" s="16"/>
      <c r="F44" s="16"/>
      <c r="G44" s="16"/>
      <c r="H44" s="16"/>
      <c r="I44" s="16"/>
      <c r="J44" s="17"/>
      <c r="K44" s="47"/>
      <c r="L44" s="47"/>
      <c r="M44" s="18"/>
      <c r="R44" s="44"/>
      <c r="S44" s="45"/>
      <c r="T44" s="45"/>
      <c r="U44" s="45"/>
      <c r="V44" s="45"/>
      <c r="W44" s="45"/>
      <c r="X44" s="46"/>
      <c r="Y44" s="378"/>
      <c r="Z44" s="373"/>
      <c r="AA44" s="374"/>
    </row>
    <row r="45" spans="2:27" ht="12.75">
      <c r="B45" s="576" t="s">
        <v>28</v>
      </c>
      <c r="C45" s="577"/>
      <c r="D45" s="71" t="s">
        <v>194</v>
      </c>
      <c r="E45" s="71" t="s">
        <v>49</v>
      </c>
      <c r="F45" s="71" t="s">
        <v>20</v>
      </c>
      <c r="G45" s="71" t="s">
        <v>173</v>
      </c>
      <c r="H45" s="1"/>
      <c r="I45" s="1"/>
      <c r="J45" s="10">
        <v>4</v>
      </c>
      <c r="K45" s="10">
        <f aca="true" t="shared" si="5" ref="K45:K51">AA45</f>
        <v>52</v>
      </c>
      <c r="L45" s="675" t="s">
        <v>42</v>
      </c>
      <c r="M45" s="647"/>
      <c r="O45" s="60">
        <v>0</v>
      </c>
      <c r="P45" s="327">
        <f aca="true" t="shared" si="6" ref="P45:P51">O45*K45</f>
        <v>0</v>
      </c>
      <c r="R45" s="322">
        <v>10</v>
      </c>
      <c r="S45" s="322"/>
      <c r="T45" s="322"/>
      <c r="U45" s="322">
        <v>3</v>
      </c>
      <c r="V45" s="322"/>
      <c r="W45" s="322"/>
      <c r="X45" s="322">
        <f aca="true" t="shared" si="7" ref="X45:X51">SUM(R45:W45)</f>
        <v>13</v>
      </c>
      <c r="Y45" s="371">
        <f aca="true" t="shared" si="8" ref="Y45:Y51">X45*J45</f>
        <v>52</v>
      </c>
      <c r="Z45" s="371">
        <v>0</v>
      </c>
      <c r="AA45" s="371">
        <f aca="true" t="shared" si="9" ref="AA45:AA51">Y45+Z45</f>
        <v>52</v>
      </c>
    </row>
    <row r="46" spans="2:27" ht="12.75" customHeight="1">
      <c r="B46" s="629"/>
      <c r="C46" s="638"/>
      <c r="D46" s="436" t="s">
        <v>137</v>
      </c>
      <c r="E46" s="53" t="s">
        <v>16</v>
      </c>
      <c r="F46" s="71" t="s">
        <v>20</v>
      </c>
      <c r="G46" s="9"/>
      <c r="H46" s="9"/>
      <c r="I46" s="9"/>
      <c r="J46" s="70">
        <v>4</v>
      </c>
      <c r="K46" s="10">
        <f t="shared" si="5"/>
        <v>48</v>
      </c>
      <c r="L46" s="683"/>
      <c r="M46" s="648"/>
      <c r="O46" s="60">
        <v>0</v>
      </c>
      <c r="P46" s="327">
        <f t="shared" si="6"/>
        <v>0</v>
      </c>
      <c r="R46" s="322">
        <v>10</v>
      </c>
      <c r="S46" s="322">
        <v>2</v>
      </c>
      <c r="T46" s="322"/>
      <c r="U46" s="322"/>
      <c r="V46" s="322"/>
      <c r="W46" s="322"/>
      <c r="X46" s="322">
        <f t="shared" si="7"/>
        <v>12</v>
      </c>
      <c r="Y46" s="371">
        <f t="shared" si="8"/>
        <v>48</v>
      </c>
      <c r="Z46" s="371">
        <v>0</v>
      </c>
      <c r="AA46" s="371">
        <f t="shared" si="9"/>
        <v>48</v>
      </c>
    </row>
    <row r="47" spans="2:27" ht="12.75">
      <c r="B47" s="578"/>
      <c r="C47" s="579"/>
      <c r="D47" s="480"/>
      <c r="E47" s="71" t="s">
        <v>49</v>
      </c>
      <c r="F47" s="71" t="s">
        <v>20</v>
      </c>
      <c r="G47" s="9"/>
      <c r="H47" s="9"/>
      <c r="I47" s="9"/>
      <c r="J47" s="10">
        <v>4</v>
      </c>
      <c r="K47" s="10">
        <f t="shared" si="5"/>
        <v>52</v>
      </c>
      <c r="L47" s="676"/>
      <c r="M47" s="649"/>
      <c r="O47" s="60">
        <v>0</v>
      </c>
      <c r="P47" s="327">
        <f t="shared" si="6"/>
        <v>0</v>
      </c>
      <c r="R47" s="322">
        <v>10</v>
      </c>
      <c r="S47" s="322"/>
      <c r="T47" s="322"/>
      <c r="U47" s="322">
        <v>3</v>
      </c>
      <c r="V47" s="322"/>
      <c r="W47" s="322"/>
      <c r="X47" s="322">
        <f t="shared" si="7"/>
        <v>13</v>
      </c>
      <c r="Y47" s="371">
        <f t="shared" si="8"/>
        <v>52</v>
      </c>
      <c r="Z47" s="371">
        <v>0</v>
      </c>
      <c r="AA47" s="371">
        <f t="shared" si="9"/>
        <v>52</v>
      </c>
    </row>
    <row r="48" spans="2:27" ht="12.75">
      <c r="B48" s="597" t="s">
        <v>29</v>
      </c>
      <c r="C48" s="598"/>
      <c r="D48" s="75" t="s">
        <v>826</v>
      </c>
      <c r="E48" s="75" t="s">
        <v>49</v>
      </c>
      <c r="F48" s="71" t="s">
        <v>19</v>
      </c>
      <c r="G48" s="94" t="s">
        <v>63</v>
      </c>
      <c r="H48" s="68"/>
      <c r="I48" s="68"/>
      <c r="J48" s="70">
        <v>4</v>
      </c>
      <c r="K48" s="10">
        <f t="shared" si="5"/>
        <v>44</v>
      </c>
      <c r="L48" s="672" t="s">
        <v>42</v>
      </c>
      <c r="M48" s="673"/>
      <c r="O48" s="60">
        <v>0</v>
      </c>
      <c r="P48" s="327">
        <f t="shared" si="6"/>
        <v>0</v>
      </c>
      <c r="R48" s="322">
        <v>10</v>
      </c>
      <c r="S48" s="322"/>
      <c r="T48" s="322">
        <v>-2</v>
      </c>
      <c r="U48" s="322">
        <v>3</v>
      </c>
      <c r="V48" s="322"/>
      <c r="W48" s="322"/>
      <c r="X48" s="322">
        <f t="shared" si="7"/>
        <v>11</v>
      </c>
      <c r="Y48" s="371">
        <f t="shared" si="8"/>
        <v>44</v>
      </c>
      <c r="Z48" s="371">
        <v>0</v>
      </c>
      <c r="AA48" s="371">
        <f t="shared" si="9"/>
        <v>44</v>
      </c>
    </row>
    <row r="49" spans="2:27" ht="12.75">
      <c r="B49" s="599" t="s">
        <v>663</v>
      </c>
      <c r="C49" s="600"/>
      <c r="D49" s="71" t="s">
        <v>268</v>
      </c>
      <c r="E49" s="74" t="s">
        <v>16</v>
      </c>
      <c r="F49" s="74" t="s">
        <v>20</v>
      </c>
      <c r="G49" s="74"/>
      <c r="H49" s="57"/>
      <c r="I49" s="57"/>
      <c r="J49" s="10">
        <v>4</v>
      </c>
      <c r="K49" s="10">
        <f t="shared" si="5"/>
        <v>28</v>
      </c>
      <c r="L49" s="449" t="s">
        <v>93</v>
      </c>
      <c r="M49" s="450"/>
      <c r="O49" s="60">
        <v>0</v>
      </c>
      <c r="P49" s="327">
        <f t="shared" si="6"/>
        <v>0</v>
      </c>
      <c r="R49" s="322">
        <v>5</v>
      </c>
      <c r="S49" s="322">
        <v>2</v>
      </c>
      <c r="T49" s="322"/>
      <c r="U49" s="322"/>
      <c r="V49" s="322"/>
      <c r="W49" s="322"/>
      <c r="X49" s="322">
        <f t="shared" si="7"/>
        <v>7</v>
      </c>
      <c r="Y49" s="371">
        <f t="shared" si="8"/>
        <v>28</v>
      </c>
      <c r="Z49" s="371">
        <v>0</v>
      </c>
      <c r="AA49" s="371">
        <f t="shared" si="9"/>
        <v>28</v>
      </c>
    </row>
    <row r="50" spans="2:27" ht="12.75">
      <c r="B50" s="599" t="s">
        <v>484</v>
      </c>
      <c r="C50" s="600"/>
      <c r="D50" s="71" t="s">
        <v>44</v>
      </c>
      <c r="E50" s="71" t="s">
        <v>49</v>
      </c>
      <c r="F50" s="71" t="s">
        <v>20</v>
      </c>
      <c r="G50" s="71" t="s">
        <v>63</v>
      </c>
      <c r="H50" s="1"/>
      <c r="I50" s="1"/>
      <c r="J50" s="10">
        <v>4</v>
      </c>
      <c r="K50" s="10">
        <f t="shared" si="5"/>
        <v>32</v>
      </c>
      <c r="L50" s="449" t="s">
        <v>42</v>
      </c>
      <c r="M50" s="450"/>
      <c r="O50" s="60">
        <v>0</v>
      </c>
      <c r="P50" s="327">
        <f t="shared" si="6"/>
        <v>0</v>
      </c>
      <c r="R50" s="322">
        <v>5</v>
      </c>
      <c r="S50" s="322"/>
      <c r="T50" s="322"/>
      <c r="U50" s="322">
        <v>3</v>
      </c>
      <c r="V50" s="322"/>
      <c r="W50" s="322"/>
      <c r="X50" s="322">
        <f t="shared" si="7"/>
        <v>8</v>
      </c>
      <c r="Y50" s="371">
        <f t="shared" si="8"/>
        <v>32</v>
      </c>
      <c r="Z50" s="371">
        <v>0</v>
      </c>
      <c r="AA50" s="371">
        <f t="shared" si="9"/>
        <v>32</v>
      </c>
    </row>
    <row r="51" spans="2:27" ht="12.75">
      <c r="B51" s="613"/>
      <c r="C51" s="667"/>
      <c r="D51" s="71" t="s">
        <v>953</v>
      </c>
      <c r="E51" s="71" t="s">
        <v>49</v>
      </c>
      <c r="F51" s="71" t="s">
        <v>20</v>
      </c>
      <c r="G51" s="71" t="s">
        <v>63</v>
      </c>
      <c r="H51" s="1"/>
      <c r="I51" s="1"/>
      <c r="J51" s="10">
        <v>4</v>
      </c>
      <c r="K51" s="10">
        <f t="shared" si="5"/>
        <v>32</v>
      </c>
      <c r="L51" s="451"/>
      <c r="M51" s="452"/>
      <c r="O51" s="60">
        <v>0</v>
      </c>
      <c r="P51" s="327">
        <f t="shared" si="6"/>
        <v>0</v>
      </c>
      <c r="R51" s="322">
        <v>5</v>
      </c>
      <c r="S51" s="322"/>
      <c r="T51" s="322"/>
      <c r="U51" s="322">
        <v>3</v>
      </c>
      <c r="V51" s="322"/>
      <c r="W51" s="322"/>
      <c r="X51" s="322">
        <f t="shared" si="7"/>
        <v>8</v>
      </c>
      <c r="Y51" s="371">
        <f t="shared" si="8"/>
        <v>32</v>
      </c>
      <c r="Z51" s="371">
        <v>0</v>
      </c>
      <c r="AA51" s="371">
        <f t="shared" si="9"/>
        <v>32</v>
      </c>
    </row>
    <row r="53" spans="2:27" ht="15.75">
      <c r="B53" s="506" t="s">
        <v>1078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8"/>
      <c r="R53" s="713" t="s">
        <v>1101</v>
      </c>
      <c r="S53" s="714"/>
      <c r="T53" s="714"/>
      <c r="U53" s="714"/>
      <c r="V53" s="714"/>
      <c r="W53" s="714"/>
      <c r="X53" s="715"/>
      <c r="Y53" s="663" t="s">
        <v>1122</v>
      </c>
      <c r="Z53" s="664"/>
      <c r="AA53" s="665"/>
    </row>
    <row r="54" spans="2:27" ht="12.75" customHeight="1">
      <c r="B54" s="428" t="s">
        <v>35</v>
      </c>
      <c r="C54" s="429"/>
      <c r="D54" s="434" t="s">
        <v>36</v>
      </c>
      <c r="E54" s="434" t="s">
        <v>37</v>
      </c>
      <c r="F54" s="434" t="s">
        <v>38</v>
      </c>
      <c r="G54" s="434" t="s">
        <v>39</v>
      </c>
      <c r="H54" s="499" t="s">
        <v>1104</v>
      </c>
      <c r="I54" s="499"/>
      <c r="J54" s="426" t="s">
        <v>40</v>
      </c>
      <c r="K54" s="472" t="s">
        <v>45</v>
      </c>
      <c r="L54" s="441" t="s">
        <v>41</v>
      </c>
      <c r="M54" s="442"/>
      <c r="R54" s="460" t="s">
        <v>119</v>
      </c>
      <c r="S54" s="460" t="s">
        <v>37</v>
      </c>
      <c r="T54" s="460" t="s">
        <v>38</v>
      </c>
      <c r="U54" s="626" t="s">
        <v>120</v>
      </c>
      <c r="V54" s="460" t="s">
        <v>1102</v>
      </c>
      <c r="W54" s="460" t="s">
        <v>1103</v>
      </c>
      <c r="X54" s="460" t="s">
        <v>121</v>
      </c>
      <c r="Y54" s="419" t="s">
        <v>1123</v>
      </c>
      <c r="Z54" s="419" t="s">
        <v>1124</v>
      </c>
      <c r="AA54" s="419" t="s">
        <v>1125</v>
      </c>
    </row>
    <row r="55" spans="2:27" ht="12.75">
      <c r="B55" s="430"/>
      <c r="C55" s="431"/>
      <c r="D55" s="435"/>
      <c r="E55" s="435"/>
      <c r="F55" s="435"/>
      <c r="G55" s="435"/>
      <c r="H55" s="280" t="s">
        <v>1102</v>
      </c>
      <c r="I55" s="279" t="s">
        <v>1103</v>
      </c>
      <c r="J55" s="427"/>
      <c r="K55" s="473"/>
      <c r="L55" s="443"/>
      <c r="M55" s="444"/>
      <c r="R55" s="461"/>
      <c r="S55" s="461"/>
      <c r="T55" s="461"/>
      <c r="U55" s="627"/>
      <c r="V55" s="461"/>
      <c r="W55" s="461"/>
      <c r="X55" s="461"/>
      <c r="Y55" s="420"/>
      <c r="Z55" s="420"/>
      <c r="AA55" s="420"/>
    </row>
    <row r="56" spans="2:27" ht="12.75">
      <c r="B56" s="597" t="s">
        <v>127</v>
      </c>
      <c r="C56" s="598"/>
      <c r="D56" s="54" t="s">
        <v>128</v>
      </c>
      <c r="E56" s="54"/>
      <c r="F56" s="54"/>
      <c r="G56" s="54"/>
      <c r="H56" s="54"/>
      <c r="I56" s="54"/>
      <c r="J56" s="56">
        <v>1</v>
      </c>
      <c r="K56" s="10">
        <f>AA56</f>
        <v>20</v>
      </c>
      <c r="L56" s="423">
        <v>1</v>
      </c>
      <c r="M56" s="424"/>
      <c r="O56" s="60">
        <v>0</v>
      </c>
      <c r="P56" s="327">
        <f>O56*K56</f>
        <v>0</v>
      </c>
      <c r="R56" s="330">
        <v>20</v>
      </c>
      <c r="S56" s="313"/>
      <c r="T56" s="313"/>
      <c r="U56" s="313"/>
      <c r="V56" s="313"/>
      <c r="W56" s="313"/>
      <c r="X56" s="322">
        <f>SUM(R56:W56)</f>
        <v>20</v>
      </c>
      <c r="Y56" s="371">
        <f>X56*J56</f>
        <v>20</v>
      </c>
      <c r="Z56" s="371">
        <v>0</v>
      </c>
      <c r="AA56" s="371">
        <f>Y56+Z56</f>
        <v>20</v>
      </c>
    </row>
    <row r="57" spans="2:27" ht="12.75">
      <c r="B57" s="15" t="s">
        <v>129</v>
      </c>
      <c r="C57" s="95"/>
      <c r="D57" s="16"/>
      <c r="E57" s="16"/>
      <c r="F57" s="16"/>
      <c r="G57" s="16"/>
      <c r="H57" s="16"/>
      <c r="I57" s="16"/>
      <c r="J57" s="17"/>
      <c r="K57" s="47"/>
      <c r="L57" s="47"/>
      <c r="M57" s="18"/>
      <c r="R57" s="44"/>
      <c r="S57" s="45"/>
      <c r="T57" s="45"/>
      <c r="U57" s="45"/>
      <c r="V57" s="45"/>
      <c r="W57" s="45"/>
      <c r="X57" s="46"/>
      <c r="Y57" s="378"/>
      <c r="Z57" s="373"/>
      <c r="AA57" s="374"/>
    </row>
    <row r="58" spans="2:27" ht="12.75" customHeight="1">
      <c r="B58" s="526" t="s">
        <v>1079</v>
      </c>
      <c r="C58" s="583"/>
      <c r="D58" s="53" t="s">
        <v>224</v>
      </c>
      <c r="E58" s="53" t="s">
        <v>225</v>
      </c>
      <c r="F58" s="9" t="s">
        <v>21</v>
      </c>
      <c r="G58" s="53"/>
      <c r="H58" s="53" t="s">
        <v>172</v>
      </c>
      <c r="I58" s="53"/>
      <c r="J58" s="53">
        <v>4</v>
      </c>
      <c r="K58" s="10">
        <f>AA58</f>
        <v>112</v>
      </c>
      <c r="L58" s="670" t="s">
        <v>59</v>
      </c>
      <c r="M58" s="671"/>
      <c r="O58" s="60">
        <v>0</v>
      </c>
      <c r="P58" s="327">
        <f>O58*K58</f>
        <v>0</v>
      </c>
      <c r="R58" s="322">
        <v>10</v>
      </c>
      <c r="S58" s="322">
        <v>10</v>
      </c>
      <c r="T58" s="322">
        <v>5</v>
      </c>
      <c r="U58" s="322"/>
      <c r="V58" s="322">
        <v>3</v>
      </c>
      <c r="W58" s="322"/>
      <c r="X58" s="322">
        <f>SUM(R58:W58)</f>
        <v>28</v>
      </c>
      <c r="Y58" s="371">
        <f>X58*J58</f>
        <v>112</v>
      </c>
      <c r="Z58" s="371">
        <v>0</v>
      </c>
      <c r="AA58" s="371">
        <f>Y58+Z58</f>
        <v>112</v>
      </c>
    </row>
    <row r="59" spans="2:27" ht="12.75">
      <c r="B59" s="526" t="s">
        <v>1080</v>
      </c>
      <c r="C59" s="583"/>
      <c r="D59" s="71" t="s">
        <v>194</v>
      </c>
      <c r="E59" s="71" t="s">
        <v>49</v>
      </c>
      <c r="F59" s="71" t="s">
        <v>20</v>
      </c>
      <c r="G59" s="71" t="s">
        <v>63</v>
      </c>
      <c r="H59" s="1"/>
      <c r="I59" s="57"/>
      <c r="J59" s="42">
        <v>4</v>
      </c>
      <c r="K59" s="10">
        <f>AA59</f>
        <v>52</v>
      </c>
      <c r="L59" s="670" t="s">
        <v>110</v>
      </c>
      <c r="M59" s="671"/>
      <c r="O59" s="60">
        <v>0</v>
      </c>
      <c r="P59" s="327">
        <f>O59*K59</f>
        <v>0</v>
      </c>
      <c r="R59" s="322">
        <v>10</v>
      </c>
      <c r="S59" s="322"/>
      <c r="T59" s="322"/>
      <c r="U59" s="322">
        <v>3</v>
      </c>
      <c r="V59" s="322"/>
      <c r="W59" s="322"/>
      <c r="X59" s="322">
        <f>SUM(R59:W59)</f>
        <v>13</v>
      </c>
      <c r="Y59" s="371">
        <f>X59*J59</f>
        <v>52</v>
      </c>
      <c r="Z59" s="371">
        <v>0</v>
      </c>
      <c r="AA59" s="371">
        <f>Y59+Z59</f>
        <v>52</v>
      </c>
    </row>
    <row r="60" spans="2:27" ht="12.75">
      <c r="B60" s="599" t="s">
        <v>1081</v>
      </c>
      <c r="C60" s="600"/>
      <c r="D60" s="71" t="s">
        <v>268</v>
      </c>
      <c r="E60" s="74" t="s">
        <v>16</v>
      </c>
      <c r="F60" s="74" t="s">
        <v>20</v>
      </c>
      <c r="G60" s="74"/>
      <c r="H60" s="57"/>
      <c r="I60" s="57"/>
      <c r="J60" s="10">
        <v>4</v>
      </c>
      <c r="K60" s="10">
        <f>AA60</f>
        <v>28</v>
      </c>
      <c r="L60" s="580" t="s">
        <v>450</v>
      </c>
      <c r="M60" s="450"/>
      <c r="O60" s="60">
        <v>0</v>
      </c>
      <c r="P60" s="327">
        <f>O60*K60</f>
        <v>0</v>
      </c>
      <c r="R60" s="322">
        <v>5</v>
      </c>
      <c r="S60" s="322">
        <v>2</v>
      </c>
      <c r="T60" s="322"/>
      <c r="U60" s="322"/>
      <c r="V60" s="322"/>
      <c r="W60" s="322"/>
      <c r="X60" s="322">
        <f>SUM(R60:W60)</f>
        <v>7</v>
      </c>
      <c r="Y60" s="371">
        <f>X60*J60</f>
        <v>28</v>
      </c>
      <c r="Z60" s="371">
        <v>0</v>
      </c>
      <c r="AA60" s="371">
        <f>Y60+Z60</f>
        <v>28</v>
      </c>
    </row>
    <row r="61" spans="2:27" ht="12.75">
      <c r="B61" s="599" t="s">
        <v>1082</v>
      </c>
      <c r="C61" s="600"/>
      <c r="D61" s="71" t="s">
        <v>44</v>
      </c>
      <c r="E61" s="71" t="s">
        <v>49</v>
      </c>
      <c r="F61" s="71" t="s">
        <v>20</v>
      </c>
      <c r="G61" s="71" t="s">
        <v>63</v>
      </c>
      <c r="H61" s="1"/>
      <c r="I61" s="1"/>
      <c r="J61" s="10">
        <v>4</v>
      </c>
      <c r="K61" s="10">
        <f>AA61</f>
        <v>32</v>
      </c>
      <c r="L61" s="449" t="s">
        <v>42</v>
      </c>
      <c r="M61" s="450"/>
      <c r="O61" s="60">
        <v>0</v>
      </c>
      <c r="P61" s="327">
        <f>O61*K61</f>
        <v>0</v>
      </c>
      <c r="R61" s="322">
        <v>5</v>
      </c>
      <c r="S61" s="322"/>
      <c r="T61" s="322"/>
      <c r="U61" s="322">
        <v>3</v>
      </c>
      <c r="V61" s="322"/>
      <c r="W61" s="322"/>
      <c r="X61" s="322">
        <f>SUM(R61:W61)</f>
        <v>8</v>
      </c>
      <c r="Y61" s="371">
        <f>X61*J61</f>
        <v>32</v>
      </c>
      <c r="Z61" s="371">
        <v>0</v>
      </c>
      <c r="AA61" s="371">
        <f>Y61+Z61</f>
        <v>32</v>
      </c>
    </row>
    <row r="62" spans="2:27" ht="12.75">
      <c r="B62" s="613"/>
      <c r="C62" s="667"/>
      <c r="D62" s="71" t="s">
        <v>953</v>
      </c>
      <c r="E62" s="71" t="s">
        <v>49</v>
      </c>
      <c r="F62" s="71" t="s">
        <v>20</v>
      </c>
      <c r="G62" s="71" t="s">
        <v>63</v>
      </c>
      <c r="H62" s="1"/>
      <c r="I62" s="1"/>
      <c r="J62" s="10">
        <v>4</v>
      </c>
      <c r="K62" s="10">
        <f>AA62</f>
        <v>32</v>
      </c>
      <c r="L62" s="451"/>
      <c r="M62" s="452"/>
      <c r="O62" s="60">
        <v>0</v>
      </c>
      <c r="P62" s="327">
        <f>O62*K62</f>
        <v>0</v>
      </c>
      <c r="R62" s="322">
        <v>5</v>
      </c>
      <c r="S62" s="322"/>
      <c r="T62" s="322"/>
      <c r="U62" s="322">
        <v>3</v>
      </c>
      <c r="V62" s="322"/>
      <c r="W62" s="322"/>
      <c r="X62" s="322">
        <f>SUM(R62:W62)</f>
        <v>8</v>
      </c>
      <c r="Y62" s="371">
        <f>X62*J62</f>
        <v>32</v>
      </c>
      <c r="Z62" s="371">
        <v>0</v>
      </c>
      <c r="AA62" s="371">
        <f>Y62+Z62</f>
        <v>32</v>
      </c>
    </row>
  </sheetData>
  <sheetProtection/>
  <mergeCells count="116">
    <mergeCell ref="W54:W55"/>
    <mergeCell ref="D54:D55"/>
    <mergeCell ref="E54:E55"/>
    <mergeCell ref="F54:F55"/>
    <mergeCell ref="G54:G55"/>
    <mergeCell ref="H54:I54"/>
    <mergeCell ref="S54:S55"/>
    <mergeCell ref="T54:T55"/>
    <mergeCell ref="U54:U55"/>
    <mergeCell ref="J54:J55"/>
    <mergeCell ref="V41:V42"/>
    <mergeCell ref="V54:V55"/>
    <mergeCell ref="W3:W4"/>
    <mergeCell ref="B6:C6"/>
    <mergeCell ref="L6:M6"/>
    <mergeCell ref="O2:P2"/>
    <mergeCell ref="D41:D42"/>
    <mergeCell ref="E41:E42"/>
    <mergeCell ref="F41:F42"/>
    <mergeCell ref="G41:G42"/>
    <mergeCell ref="B60:C60"/>
    <mergeCell ref="L60:M60"/>
    <mergeCell ref="B61:C62"/>
    <mergeCell ref="H41:I41"/>
    <mergeCell ref="W41:W42"/>
    <mergeCell ref="D3:D4"/>
    <mergeCell ref="E3:E4"/>
    <mergeCell ref="F3:F4"/>
    <mergeCell ref="G3:G4"/>
    <mergeCell ref="H3:I3"/>
    <mergeCell ref="L54:M55"/>
    <mergeCell ref="R54:R55"/>
    <mergeCell ref="X54:X55"/>
    <mergeCell ref="B56:C56"/>
    <mergeCell ref="L56:M56"/>
    <mergeCell ref="L61:M62"/>
    <mergeCell ref="B58:C58"/>
    <mergeCell ref="L58:M58"/>
    <mergeCell ref="B59:C59"/>
    <mergeCell ref="L59:M59"/>
    <mergeCell ref="L50:M51"/>
    <mergeCell ref="B53:M53"/>
    <mergeCell ref="R53:X53"/>
    <mergeCell ref="B54:C55"/>
    <mergeCell ref="B48:C48"/>
    <mergeCell ref="L48:M48"/>
    <mergeCell ref="B49:C49"/>
    <mergeCell ref="L49:M49"/>
    <mergeCell ref="B50:C51"/>
    <mergeCell ref="K54:K55"/>
    <mergeCell ref="B45:C47"/>
    <mergeCell ref="L45:M47"/>
    <mergeCell ref="D46:D47"/>
    <mergeCell ref="T41:T42"/>
    <mergeCell ref="U41:U42"/>
    <mergeCell ref="S41:S42"/>
    <mergeCell ref="X41:X42"/>
    <mergeCell ref="B43:C43"/>
    <mergeCell ref="L43:M43"/>
    <mergeCell ref="B40:M40"/>
    <mergeCell ref="R40:X40"/>
    <mergeCell ref="B41:C42"/>
    <mergeCell ref="J41:J42"/>
    <mergeCell ref="K41:K42"/>
    <mergeCell ref="L41:M42"/>
    <mergeCell ref="R41:R42"/>
    <mergeCell ref="B2:M2"/>
    <mergeCell ref="R2:X2"/>
    <mergeCell ref="B3:C4"/>
    <mergeCell ref="R3:R4"/>
    <mergeCell ref="S3:S4"/>
    <mergeCell ref="V3:V4"/>
    <mergeCell ref="O3:O4"/>
    <mergeCell ref="P3:P4"/>
    <mergeCell ref="B8:B9"/>
    <mergeCell ref="K3:K4"/>
    <mergeCell ref="L3:M4"/>
    <mergeCell ref="J3:J4"/>
    <mergeCell ref="M8:M10"/>
    <mergeCell ref="X3:X4"/>
    <mergeCell ref="B36:M36"/>
    <mergeCell ref="C22:C23"/>
    <mergeCell ref="M18:M19"/>
    <mergeCell ref="B11:B12"/>
    <mergeCell ref="L11:M11"/>
    <mergeCell ref="L12:M12"/>
    <mergeCell ref="L13:M13"/>
    <mergeCell ref="L14:M14"/>
    <mergeCell ref="B17:C17"/>
    <mergeCell ref="B15:C16"/>
    <mergeCell ref="L15:M17"/>
    <mergeCell ref="B21:C21"/>
    <mergeCell ref="B24:C24"/>
    <mergeCell ref="L24:M24"/>
    <mergeCell ref="D22:D23"/>
    <mergeCell ref="L21:M23"/>
    <mergeCell ref="B18:C19"/>
    <mergeCell ref="B22:B23"/>
    <mergeCell ref="Y2:AA2"/>
    <mergeCell ref="Y3:Y4"/>
    <mergeCell ref="Z3:Z4"/>
    <mergeCell ref="AA3:AA4"/>
    <mergeCell ref="B13:B14"/>
    <mergeCell ref="B10:C10"/>
    <mergeCell ref="B5:C5"/>
    <mergeCell ref="L5:M5"/>
    <mergeCell ref="U3:U4"/>
    <mergeCell ref="T3:T4"/>
    <mergeCell ref="Y40:AA40"/>
    <mergeCell ref="Y41:Y42"/>
    <mergeCell ref="Z41:Z42"/>
    <mergeCell ref="AA41:AA42"/>
    <mergeCell ref="Y53:AA53"/>
    <mergeCell ref="Y54:Y55"/>
    <mergeCell ref="Z54:Z55"/>
    <mergeCell ref="AA54:AA55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2:AA2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8.8515625" style="0" customWidth="1"/>
    <col min="13" max="13" width="9.0039062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7.7109375" style="43" customWidth="1"/>
    <col min="19" max="19" width="7.8515625" style="43" customWidth="1"/>
    <col min="20" max="20" width="8.00390625" style="43" customWidth="1"/>
    <col min="21" max="23" width="8.57421875" style="43" customWidth="1"/>
    <col min="24" max="24" width="7.57421875" style="43" customWidth="1"/>
  </cols>
  <sheetData>
    <row r="1" ht="6.75" customHeight="1"/>
    <row r="2" spans="2:27" ht="15.75">
      <c r="B2" s="506" t="s">
        <v>8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>
      <c r="B8" s="608" t="s">
        <v>546</v>
      </c>
      <c r="C8" s="609"/>
      <c r="D8" s="71" t="s">
        <v>137</v>
      </c>
      <c r="E8" s="71" t="s">
        <v>16</v>
      </c>
      <c r="F8" s="71" t="s">
        <v>21</v>
      </c>
      <c r="G8" s="71"/>
      <c r="H8" s="9" t="s">
        <v>165</v>
      </c>
      <c r="I8" s="9"/>
      <c r="J8" s="10">
        <v>4</v>
      </c>
      <c r="K8" s="10">
        <f>AA8</f>
        <v>80</v>
      </c>
      <c r="L8" s="425" t="s">
        <v>42</v>
      </c>
      <c r="M8" s="603"/>
      <c r="O8" s="60">
        <v>0</v>
      </c>
      <c r="P8" s="327">
        <f aca="true" t="shared" si="0" ref="P8:P16">O8*K8</f>
        <v>0</v>
      </c>
      <c r="R8" s="322">
        <v>10</v>
      </c>
      <c r="S8" s="322">
        <v>2</v>
      </c>
      <c r="T8" s="322">
        <v>5</v>
      </c>
      <c r="U8" s="322"/>
      <c r="V8" s="322">
        <v>3</v>
      </c>
      <c r="W8" s="322"/>
      <c r="X8" s="322">
        <f>SUM(R8:W8)</f>
        <v>20</v>
      </c>
      <c r="Y8" s="371">
        <f>X8*J8</f>
        <v>80</v>
      </c>
      <c r="Z8" s="371">
        <v>0</v>
      </c>
      <c r="AA8" s="371">
        <f>Y8+Z8</f>
        <v>80</v>
      </c>
    </row>
    <row r="9" spans="2:27" ht="25.5">
      <c r="B9" s="597" t="s">
        <v>156</v>
      </c>
      <c r="C9" s="598"/>
      <c r="D9" s="74" t="s">
        <v>24</v>
      </c>
      <c r="E9" s="74" t="s">
        <v>16</v>
      </c>
      <c r="F9" s="53" t="s">
        <v>20</v>
      </c>
      <c r="G9" s="57"/>
      <c r="H9" s="301" t="s">
        <v>880</v>
      </c>
      <c r="I9" s="57"/>
      <c r="J9" s="42">
        <v>6</v>
      </c>
      <c r="K9" s="10">
        <f>AA9</f>
        <v>60</v>
      </c>
      <c r="L9" s="425" t="s">
        <v>547</v>
      </c>
      <c r="M9" s="603"/>
      <c r="O9" s="60">
        <v>0</v>
      </c>
      <c r="P9" s="327">
        <f t="shared" si="0"/>
        <v>0</v>
      </c>
      <c r="R9" s="322">
        <v>5</v>
      </c>
      <c r="S9" s="322">
        <v>2</v>
      </c>
      <c r="T9" s="322"/>
      <c r="U9" s="322"/>
      <c r="V9" s="322">
        <v>3</v>
      </c>
      <c r="W9" s="322"/>
      <c r="X9" s="322">
        <f>SUM(R9:W9)</f>
        <v>10</v>
      </c>
      <c r="Y9" s="371">
        <f>X9*J9</f>
        <v>60</v>
      </c>
      <c r="Z9" s="371">
        <v>0</v>
      </c>
      <c r="AA9" s="371">
        <f>Y9+Z9</f>
        <v>60</v>
      </c>
    </row>
    <row r="10" spans="2:27" ht="12.75">
      <c r="B10" s="597" t="s">
        <v>135</v>
      </c>
      <c r="C10" s="598"/>
      <c r="D10" s="71" t="s">
        <v>44</v>
      </c>
      <c r="E10" s="54" t="s">
        <v>49</v>
      </c>
      <c r="F10" s="9" t="s">
        <v>20</v>
      </c>
      <c r="G10" s="54" t="s">
        <v>63</v>
      </c>
      <c r="H10" s="7"/>
      <c r="I10" s="7"/>
      <c r="J10" s="10">
        <v>4</v>
      </c>
      <c r="K10" s="10">
        <f>AA10</f>
        <v>32</v>
      </c>
      <c r="L10" s="580" t="s">
        <v>92</v>
      </c>
      <c r="M10" s="610"/>
      <c r="O10" s="60">
        <v>0</v>
      </c>
      <c r="P10" s="327">
        <f t="shared" si="0"/>
        <v>0</v>
      </c>
      <c r="R10" s="322">
        <v>5</v>
      </c>
      <c r="S10" s="322"/>
      <c r="T10" s="322"/>
      <c r="U10" s="322">
        <v>3</v>
      </c>
      <c r="V10" s="322"/>
      <c r="W10" s="322"/>
      <c r="X10" s="322">
        <f>SUM(R10:W10)</f>
        <v>8</v>
      </c>
      <c r="Y10" s="371">
        <f>X10*J10</f>
        <v>32</v>
      </c>
      <c r="Z10" s="371">
        <v>0</v>
      </c>
      <c r="AA10" s="371">
        <f>Y10+Z10</f>
        <v>32</v>
      </c>
    </row>
    <row r="11" spans="2:27" ht="12.75">
      <c r="B11" s="623" t="s">
        <v>115</v>
      </c>
      <c r="C11" s="624"/>
      <c r="D11" s="1" t="s">
        <v>44</v>
      </c>
      <c r="E11" s="1" t="s">
        <v>49</v>
      </c>
      <c r="F11" s="9" t="s">
        <v>20</v>
      </c>
      <c r="G11" s="1" t="s">
        <v>50</v>
      </c>
      <c r="H11" s="1"/>
      <c r="I11" s="1"/>
      <c r="J11" s="4">
        <v>4</v>
      </c>
      <c r="K11" s="10">
        <f>AA11</f>
        <v>32</v>
      </c>
      <c r="L11" s="619"/>
      <c r="M11" s="620"/>
      <c r="O11" s="60">
        <v>0</v>
      </c>
      <c r="P11" s="327">
        <f t="shared" si="0"/>
        <v>0</v>
      </c>
      <c r="R11" s="322">
        <v>5</v>
      </c>
      <c r="S11" s="322"/>
      <c r="T11" s="322"/>
      <c r="U11" s="322">
        <v>3</v>
      </c>
      <c r="V11" s="322"/>
      <c r="W11" s="322"/>
      <c r="X11" s="322">
        <f>SUM(R11:W11)</f>
        <v>8</v>
      </c>
      <c r="Y11" s="371">
        <f>X11*J11</f>
        <v>32</v>
      </c>
      <c r="Z11" s="371">
        <v>0</v>
      </c>
      <c r="AA11" s="371">
        <f>Y11+Z11</f>
        <v>32</v>
      </c>
    </row>
    <row r="12" spans="2:27" ht="12.75">
      <c r="B12" s="15" t="s">
        <v>57</v>
      </c>
      <c r="C12" s="95"/>
      <c r="D12" s="16"/>
      <c r="E12" s="16"/>
      <c r="F12" s="16"/>
      <c r="G12" s="16"/>
      <c r="H12" s="16"/>
      <c r="I12" s="16"/>
      <c r="J12" s="17"/>
      <c r="K12" s="17"/>
      <c r="L12" s="17"/>
      <c r="M12" s="18"/>
      <c r="R12" s="44"/>
      <c r="S12" s="45"/>
      <c r="T12" s="45"/>
      <c r="U12" s="45"/>
      <c r="V12" s="45"/>
      <c r="W12" s="45"/>
      <c r="X12" s="46"/>
      <c r="Y12" s="378"/>
      <c r="Z12" s="373"/>
      <c r="AA12" s="374"/>
    </row>
    <row r="13" spans="2:27" ht="12.75" customHeight="1">
      <c r="B13" s="445" t="s">
        <v>549</v>
      </c>
      <c r="C13" s="488" t="s">
        <v>548</v>
      </c>
      <c r="D13" s="53" t="s">
        <v>194</v>
      </c>
      <c r="E13" s="53" t="s">
        <v>49</v>
      </c>
      <c r="F13" s="9" t="s">
        <v>21</v>
      </c>
      <c r="G13" s="53" t="s">
        <v>63</v>
      </c>
      <c r="H13" s="159"/>
      <c r="I13" s="159"/>
      <c r="J13" s="9">
        <v>4</v>
      </c>
      <c r="K13" s="10">
        <f aca="true" t="shared" si="1" ref="K13:K19">AA13</f>
        <v>72</v>
      </c>
      <c r="L13" s="530" t="s">
        <v>42</v>
      </c>
      <c r="M13" s="531"/>
      <c r="O13" s="60">
        <v>0</v>
      </c>
      <c r="P13" s="327">
        <f t="shared" si="0"/>
        <v>0</v>
      </c>
      <c r="R13" s="322">
        <v>10</v>
      </c>
      <c r="S13" s="322"/>
      <c r="T13" s="322">
        <v>5</v>
      </c>
      <c r="U13" s="322">
        <v>3</v>
      </c>
      <c r="V13" s="322"/>
      <c r="W13" s="322"/>
      <c r="X13" s="322">
        <f aca="true" t="shared" si="2" ref="X13:X19">SUM(R13:W13)</f>
        <v>18</v>
      </c>
      <c r="Y13" s="371">
        <f aca="true" t="shared" si="3" ref="Y13:Y19">X13*J13</f>
        <v>72</v>
      </c>
      <c r="Z13" s="371">
        <v>0</v>
      </c>
      <c r="AA13" s="371">
        <f aca="true" t="shared" si="4" ref="AA13:AA19">Y13+Z13</f>
        <v>72</v>
      </c>
    </row>
    <row r="14" spans="2:27" ht="12.75">
      <c r="B14" s="458"/>
      <c r="C14" s="489"/>
      <c r="D14" s="436" t="s">
        <v>137</v>
      </c>
      <c r="E14" s="436" t="s">
        <v>49</v>
      </c>
      <c r="F14" s="9" t="s">
        <v>21</v>
      </c>
      <c r="G14" s="9" t="s">
        <v>63</v>
      </c>
      <c r="H14" s="9"/>
      <c r="I14" s="9"/>
      <c r="J14" s="9">
        <v>4</v>
      </c>
      <c r="K14" s="10">
        <f t="shared" si="1"/>
        <v>72</v>
      </c>
      <c r="L14" s="532"/>
      <c r="M14" s="533"/>
      <c r="O14" s="60">
        <v>0</v>
      </c>
      <c r="P14" s="327">
        <f t="shared" si="0"/>
        <v>0</v>
      </c>
      <c r="R14" s="322">
        <v>10</v>
      </c>
      <c r="S14" s="322"/>
      <c r="T14" s="322">
        <v>5</v>
      </c>
      <c r="U14" s="322">
        <v>3</v>
      </c>
      <c r="V14" s="322"/>
      <c r="W14" s="322"/>
      <c r="X14" s="322">
        <f t="shared" si="2"/>
        <v>18</v>
      </c>
      <c r="Y14" s="371">
        <f t="shared" si="3"/>
        <v>72</v>
      </c>
      <c r="Z14" s="371">
        <v>0</v>
      </c>
      <c r="AA14" s="371">
        <f t="shared" si="4"/>
        <v>72</v>
      </c>
    </row>
    <row r="15" spans="2:27" ht="12.75">
      <c r="B15" s="458"/>
      <c r="C15" s="489"/>
      <c r="D15" s="437"/>
      <c r="E15" s="480"/>
      <c r="F15" s="9" t="s">
        <v>20</v>
      </c>
      <c r="G15" s="9" t="s">
        <v>63</v>
      </c>
      <c r="H15" s="9"/>
      <c r="I15" s="9"/>
      <c r="J15" s="9">
        <v>4</v>
      </c>
      <c r="K15" s="10">
        <f t="shared" si="1"/>
        <v>52</v>
      </c>
      <c r="L15" s="532"/>
      <c r="M15" s="533"/>
      <c r="O15" s="60">
        <v>0</v>
      </c>
      <c r="P15" s="327">
        <f t="shared" si="0"/>
        <v>0</v>
      </c>
      <c r="R15" s="322">
        <v>10</v>
      </c>
      <c r="S15" s="322"/>
      <c r="T15" s="322"/>
      <c r="U15" s="322">
        <v>3</v>
      </c>
      <c r="V15" s="322"/>
      <c r="W15" s="322"/>
      <c r="X15" s="322">
        <f t="shared" si="2"/>
        <v>13</v>
      </c>
      <c r="Y15" s="371">
        <f t="shared" si="3"/>
        <v>52</v>
      </c>
      <c r="Z15" s="371">
        <v>0</v>
      </c>
      <c r="AA15" s="371">
        <f t="shared" si="4"/>
        <v>52</v>
      </c>
    </row>
    <row r="16" spans="2:27" ht="12.75">
      <c r="B16" s="458"/>
      <c r="C16" s="489"/>
      <c r="D16" s="437"/>
      <c r="E16" s="436" t="s">
        <v>16</v>
      </c>
      <c r="F16" s="9" t="s">
        <v>21</v>
      </c>
      <c r="G16" s="9" t="s">
        <v>63</v>
      </c>
      <c r="H16" s="9"/>
      <c r="I16" s="9"/>
      <c r="J16" s="9">
        <v>4</v>
      </c>
      <c r="K16" s="10">
        <f t="shared" si="1"/>
        <v>80</v>
      </c>
      <c r="L16" s="532"/>
      <c r="M16" s="533"/>
      <c r="O16" s="60">
        <v>0</v>
      </c>
      <c r="P16" s="327">
        <f t="shared" si="0"/>
        <v>0</v>
      </c>
      <c r="R16" s="322">
        <v>10</v>
      </c>
      <c r="S16" s="322">
        <v>2</v>
      </c>
      <c r="T16" s="322">
        <v>5</v>
      </c>
      <c r="U16" s="322">
        <v>3</v>
      </c>
      <c r="V16" s="322"/>
      <c r="W16" s="322"/>
      <c r="X16" s="322">
        <f t="shared" si="2"/>
        <v>20</v>
      </c>
      <c r="Y16" s="371">
        <f t="shared" si="3"/>
        <v>80</v>
      </c>
      <c r="Z16" s="371">
        <v>0</v>
      </c>
      <c r="AA16" s="371">
        <f t="shared" si="4"/>
        <v>80</v>
      </c>
    </row>
    <row r="17" spans="2:27" ht="12.75">
      <c r="B17" s="483"/>
      <c r="C17" s="490"/>
      <c r="D17" s="480"/>
      <c r="E17" s="480"/>
      <c r="F17" s="9" t="s">
        <v>20</v>
      </c>
      <c r="G17" s="9" t="s">
        <v>63</v>
      </c>
      <c r="H17" s="9"/>
      <c r="I17" s="9"/>
      <c r="J17" s="9">
        <v>4</v>
      </c>
      <c r="K17" s="10">
        <f t="shared" si="1"/>
        <v>60</v>
      </c>
      <c r="L17" s="534"/>
      <c r="M17" s="535"/>
      <c r="O17" s="60">
        <v>0</v>
      </c>
      <c r="P17" s="327">
        <f>O17*K20</f>
        <v>0</v>
      </c>
      <c r="R17" s="322">
        <v>10</v>
      </c>
      <c r="S17" s="322">
        <v>2</v>
      </c>
      <c r="T17" s="322"/>
      <c r="U17" s="322">
        <v>3</v>
      </c>
      <c r="V17" s="322"/>
      <c r="W17" s="322"/>
      <c r="X17" s="322">
        <f t="shared" si="2"/>
        <v>15</v>
      </c>
      <c r="Y17" s="371">
        <f t="shared" si="3"/>
        <v>60</v>
      </c>
      <c r="Z17" s="371">
        <v>0</v>
      </c>
      <c r="AA17" s="371">
        <f t="shared" si="4"/>
        <v>60</v>
      </c>
    </row>
    <row r="18" spans="2:27" ht="12.75">
      <c r="B18" s="617" t="s">
        <v>550</v>
      </c>
      <c r="C18" s="618"/>
      <c r="D18" s="9" t="s">
        <v>125</v>
      </c>
      <c r="E18" s="7"/>
      <c r="F18" s="7"/>
      <c r="G18" s="7"/>
      <c r="H18" s="7"/>
      <c r="I18" s="7"/>
      <c r="J18" s="10">
        <v>1</v>
      </c>
      <c r="K18" s="10">
        <f t="shared" si="1"/>
        <v>5</v>
      </c>
      <c r="L18" s="423" t="s">
        <v>93</v>
      </c>
      <c r="M18" s="424"/>
      <c r="O18" s="60">
        <v>0</v>
      </c>
      <c r="P18" s="327">
        <f>O18*K21</f>
        <v>0</v>
      </c>
      <c r="R18" s="322">
        <v>5</v>
      </c>
      <c r="S18" s="322"/>
      <c r="T18" s="322"/>
      <c r="U18" s="322"/>
      <c r="V18" s="322"/>
      <c r="W18" s="322"/>
      <c r="X18" s="322">
        <f t="shared" si="2"/>
        <v>5</v>
      </c>
      <c r="Y18" s="371">
        <f t="shared" si="3"/>
        <v>5</v>
      </c>
      <c r="Z18" s="371">
        <v>0</v>
      </c>
      <c r="AA18" s="371">
        <f t="shared" si="4"/>
        <v>5</v>
      </c>
    </row>
    <row r="19" spans="2:27" ht="12.75">
      <c r="B19" s="453" t="s">
        <v>56</v>
      </c>
      <c r="C19" s="454"/>
      <c r="D19" s="9" t="s">
        <v>125</v>
      </c>
      <c r="E19" s="7"/>
      <c r="F19" s="7"/>
      <c r="G19" s="7"/>
      <c r="H19" s="10"/>
      <c r="I19" s="10"/>
      <c r="J19" s="49">
        <v>1</v>
      </c>
      <c r="K19" s="10">
        <f t="shared" si="1"/>
        <v>5</v>
      </c>
      <c r="L19" s="636" t="s">
        <v>245</v>
      </c>
      <c r="M19" s="637"/>
      <c r="O19" s="60">
        <v>0</v>
      </c>
      <c r="P19" s="327">
        <f>O19*K22</f>
        <v>0</v>
      </c>
      <c r="R19" s="322">
        <v>5</v>
      </c>
      <c r="S19" s="322"/>
      <c r="T19" s="322"/>
      <c r="U19" s="322"/>
      <c r="V19" s="322"/>
      <c r="W19" s="322"/>
      <c r="X19" s="322">
        <f t="shared" si="2"/>
        <v>5</v>
      </c>
      <c r="Y19" s="371">
        <f t="shared" si="3"/>
        <v>5</v>
      </c>
      <c r="Z19" s="371">
        <v>0</v>
      </c>
      <c r="AA19" s="371">
        <f t="shared" si="4"/>
        <v>5</v>
      </c>
    </row>
    <row r="20" spans="2:13" ht="12.75">
      <c r="B20" s="15" t="s">
        <v>72</v>
      </c>
      <c r="C20" s="95"/>
      <c r="D20" s="19"/>
      <c r="E20" s="19"/>
      <c r="F20" s="19"/>
      <c r="G20" s="19"/>
      <c r="H20" s="19"/>
      <c r="I20" s="19"/>
      <c r="J20" s="19"/>
      <c r="K20" s="17"/>
      <c r="L20" s="19"/>
      <c r="M20" s="20"/>
    </row>
    <row r="21" spans="2:16" ht="12.75">
      <c r="B21" s="80" t="s">
        <v>1085</v>
      </c>
      <c r="C21" s="144"/>
      <c r="D21" s="144"/>
      <c r="E21" s="36"/>
      <c r="F21" s="36"/>
      <c r="G21" s="36"/>
      <c r="H21" s="36"/>
      <c r="I21" s="36"/>
      <c r="J21" s="36"/>
      <c r="K21" s="346"/>
      <c r="L21" s="36"/>
      <c r="M21" s="36"/>
      <c r="N21" s="30"/>
      <c r="O21" s="200">
        <f>SUM(O5:O20)</f>
        <v>1</v>
      </c>
      <c r="P21" s="332">
        <f>SUM(P5:P20)</f>
        <v>0</v>
      </c>
    </row>
    <row r="22" spans="2:14" ht="12.75">
      <c r="B22" s="81" t="s">
        <v>551</v>
      </c>
      <c r="C22" s="104"/>
      <c r="D22" s="104"/>
      <c r="E22" s="31"/>
      <c r="F22" s="31"/>
      <c r="G22" s="31"/>
      <c r="H22" s="31"/>
      <c r="I22" s="31"/>
      <c r="J22" s="31"/>
      <c r="K22" s="335"/>
      <c r="L22" s="31"/>
      <c r="M22" s="31"/>
      <c r="N22" s="30"/>
    </row>
    <row r="23" spans="2:14" ht="12.75">
      <c r="B23" s="81" t="s">
        <v>552</v>
      </c>
      <c r="C23" s="104"/>
      <c r="D23" s="104"/>
      <c r="E23" s="31"/>
      <c r="F23" s="31"/>
      <c r="G23" s="31"/>
      <c r="H23" s="31"/>
      <c r="I23" s="31"/>
      <c r="J23" s="31"/>
      <c r="K23" s="335"/>
      <c r="L23" s="31"/>
      <c r="M23" s="31"/>
      <c r="N23" s="30"/>
    </row>
    <row r="24" spans="2:14" ht="12.75">
      <c r="B24" s="82" t="s">
        <v>1086</v>
      </c>
      <c r="C24" s="106"/>
      <c r="D24" s="39"/>
      <c r="E24" s="39"/>
      <c r="F24" s="39"/>
      <c r="G24" s="39"/>
      <c r="H24" s="39"/>
      <c r="I24" s="39"/>
      <c r="J24" s="39"/>
      <c r="K24" s="329"/>
      <c r="L24" s="39"/>
      <c r="M24" s="40"/>
      <c r="N24" s="30"/>
    </row>
    <row r="25" ht="10.5" customHeight="1"/>
  </sheetData>
  <sheetProtection/>
  <mergeCells count="46">
    <mergeCell ref="O2:P2"/>
    <mergeCell ref="F3:F4"/>
    <mergeCell ref="G3:G4"/>
    <mergeCell ref="H3:I3"/>
    <mergeCell ref="V3:V4"/>
    <mergeCell ref="W3:W4"/>
    <mergeCell ref="R3:R4"/>
    <mergeCell ref="L6:M6"/>
    <mergeCell ref="O3:O4"/>
    <mergeCell ref="P3:P4"/>
    <mergeCell ref="L9:M9"/>
    <mergeCell ref="D14:D17"/>
    <mergeCell ref="E14:E15"/>
    <mergeCell ref="E16:E17"/>
    <mergeCell ref="L3:M4"/>
    <mergeCell ref="D3:D4"/>
    <mergeCell ref="B19:C19"/>
    <mergeCell ref="B13:B17"/>
    <mergeCell ref="C13:C17"/>
    <mergeCell ref="L18:M18"/>
    <mergeCell ref="L19:M19"/>
    <mergeCell ref="L5:M5"/>
    <mergeCell ref="L13:M17"/>
    <mergeCell ref="B10:C10"/>
    <mergeCell ref="B11:C11"/>
    <mergeCell ref="B6:C6"/>
    <mergeCell ref="B18:C18"/>
    <mergeCell ref="U3:U4"/>
    <mergeCell ref="T3:T4"/>
    <mergeCell ref="L10:M11"/>
    <mergeCell ref="B3:C4"/>
    <mergeCell ref="B5:C5"/>
    <mergeCell ref="B8:C8"/>
    <mergeCell ref="B9:C9"/>
    <mergeCell ref="S3:S4"/>
    <mergeCell ref="L8:M8"/>
    <mergeCell ref="Y2:AA2"/>
    <mergeCell ref="Y3:Y4"/>
    <mergeCell ref="Z3:Z4"/>
    <mergeCell ref="AA3:AA4"/>
    <mergeCell ref="X3:X4"/>
    <mergeCell ref="B2:M2"/>
    <mergeCell ref="R2:X2"/>
    <mergeCell ref="J3:J4"/>
    <mergeCell ref="K3:K4"/>
    <mergeCell ref="E3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28125" style="0" customWidth="1"/>
    <col min="13" max="13" width="8.421875" style="0" customWidth="1"/>
    <col min="14" max="14" width="2.00390625" style="0" customWidth="1"/>
    <col min="15" max="15" width="8.8515625" style="0" customWidth="1"/>
    <col min="16" max="16" width="8.8515625" style="43" customWidth="1"/>
    <col min="17" max="17" width="3.8515625" style="43" customWidth="1"/>
    <col min="18" max="19" width="8.00390625" style="43" customWidth="1"/>
    <col min="20" max="20" width="8.421875" style="43" customWidth="1"/>
    <col min="21" max="23" width="8.57421875" style="43" customWidth="1"/>
    <col min="24" max="25" width="9.140625" style="43" customWidth="1"/>
  </cols>
  <sheetData>
    <row r="1" ht="8.25" customHeight="1"/>
    <row r="2" spans="2:27" ht="15.75">
      <c r="B2" s="506" t="s">
        <v>756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K5*O5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5</v>
      </c>
      <c r="L6" s="425" t="s">
        <v>42</v>
      </c>
      <c r="M6" s="424"/>
      <c r="O6" s="7">
        <v>0</v>
      </c>
      <c r="P6" s="319">
        <f>K6*O6</f>
        <v>0</v>
      </c>
      <c r="R6" s="330">
        <v>5</v>
      </c>
      <c r="S6" s="313"/>
      <c r="T6" s="313"/>
      <c r="U6" s="313"/>
      <c r="V6" s="313"/>
      <c r="W6" s="313"/>
      <c r="X6" s="322">
        <f>SUM(R6:W6)</f>
        <v>5</v>
      </c>
      <c r="Y6" s="366">
        <f>X6*J6</f>
        <v>5</v>
      </c>
      <c r="Z6" s="366">
        <v>0</v>
      </c>
      <c r="AA6" s="366">
        <f>Y6+Z6</f>
        <v>5</v>
      </c>
    </row>
    <row r="7" spans="2:27" ht="12.75">
      <c r="B7" s="15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67"/>
      <c r="Z7" s="367"/>
      <c r="AA7" s="367"/>
    </row>
    <row r="8" spans="2:27" ht="12.75">
      <c r="B8" s="453" t="s">
        <v>319</v>
      </c>
      <c r="C8" s="454"/>
      <c r="D8" s="9" t="s">
        <v>137</v>
      </c>
      <c r="E8" s="9" t="s">
        <v>17</v>
      </c>
      <c r="F8" s="9" t="s">
        <v>21</v>
      </c>
      <c r="G8" s="9"/>
      <c r="H8" s="9"/>
      <c r="I8" s="9"/>
      <c r="J8" s="9">
        <v>4</v>
      </c>
      <c r="K8" s="10">
        <f aca="true" t="shared" si="0" ref="K8:K25">AA8</f>
        <v>80</v>
      </c>
      <c r="L8" s="423" t="s">
        <v>42</v>
      </c>
      <c r="M8" s="424"/>
      <c r="O8" s="7">
        <v>0</v>
      </c>
      <c r="P8" s="319">
        <f aca="true" t="shared" si="1" ref="P8:P25">K8*O8</f>
        <v>0</v>
      </c>
      <c r="R8" s="322">
        <v>10</v>
      </c>
      <c r="S8" s="322">
        <v>5</v>
      </c>
      <c r="T8" s="322">
        <v>5</v>
      </c>
      <c r="U8" s="322"/>
      <c r="V8" s="322"/>
      <c r="W8" s="322"/>
      <c r="X8" s="322">
        <f aca="true" t="shared" si="2" ref="X8:X25">SUM(R8:W8)</f>
        <v>20</v>
      </c>
      <c r="Y8" s="366">
        <f aca="true" t="shared" si="3" ref="Y8:Y25">X8*J8</f>
        <v>80</v>
      </c>
      <c r="Z8" s="366">
        <v>0</v>
      </c>
      <c r="AA8" s="366">
        <f aca="true" t="shared" si="4" ref="AA8:AA25">Y8+Z8</f>
        <v>80</v>
      </c>
    </row>
    <row r="9" spans="2:27" ht="12.75">
      <c r="B9" s="486" t="s">
        <v>30</v>
      </c>
      <c r="C9" s="52" t="s">
        <v>320</v>
      </c>
      <c r="D9" s="436" t="s">
        <v>194</v>
      </c>
      <c r="E9" s="436" t="s">
        <v>49</v>
      </c>
      <c r="F9" s="436" t="s">
        <v>20</v>
      </c>
      <c r="G9" s="48" t="s">
        <v>63</v>
      </c>
      <c r="H9" s="60"/>
      <c r="I9" s="9"/>
      <c r="J9" s="9">
        <v>4</v>
      </c>
      <c r="K9" s="10">
        <f t="shared" si="0"/>
        <v>52</v>
      </c>
      <c r="L9" s="553" t="s">
        <v>334</v>
      </c>
      <c r="M9" s="554"/>
      <c r="O9" s="7">
        <v>0</v>
      </c>
      <c r="P9" s="319">
        <f t="shared" si="1"/>
        <v>0</v>
      </c>
      <c r="R9" s="322">
        <v>10</v>
      </c>
      <c r="S9" s="322"/>
      <c r="T9" s="322"/>
      <c r="U9" s="322">
        <v>3</v>
      </c>
      <c r="V9" s="322"/>
      <c r="W9" s="322"/>
      <c r="X9" s="322">
        <f t="shared" si="2"/>
        <v>13</v>
      </c>
      <c r="Y9" s="366">
        <f t="shared" si="3"/>
        <v>52</v>
      </c>
      <c r="Z9" s="366">
        <v>0</v>
      </c>
      <c r="AA9" s="366">
        <f t="shared" si="4"/>
        <v>52</v>
      </c>
    </row>
    <row r="10" spans="2:27" ht="12.75">
      <c r="B10" s="539"/>
      <c r="C10" s="486" t="s">
        <v>15</v>
      </c>
      <c r="D10" s="437"/>
      <c r="E10" s="437"/>
      <c r="F10" s="437"/>
      <c r="G10" s="48" t="s">
        <v>173</v>
      </c>
      <c r="H10" s="60"/>
      <c r="I10" s="9"/>
      <c r="J10" s="9">
        <v>4</v>
      </c>
      <c r="K10" s="10">
        <f t="shared" si="0"/>
        <v>52</v>
      </c>
      <c r="L10" s="100" t="s">
        <v>77</v>
      </c>
      <c r="M10" s="515" t="s">
        <v>77</v>
      </c>
      <c r="O10" s="7">
        <v>0</v>
      </c>
      <c r="P10" s="319">
        <f t="shared" si="1"/>
        <v>0</v>
      </c>
      <c r="R10" s="322">
        <v>10</v>
      </c>
      <c r="S10" s="322"/>
      <c r="T10" s="322"/>
      <c r="U10" s="322">
        <v>3</v>
      </c>
      <c r="V10" s="322"/>
      <c r="W10" s="322"/>
      <c r="X10" s="322">
        <f t="shared" si="2"/>
        <v>13</v>
      </c>
      <c r="Y10" s="366">
        <f t="shared" si="3"/>
        <v>52</v>
      </c>
      <c r="Z10" s="366">
        <v>0</v>
      </c>
      <c r="AA10" s="366">
        <f t="shared" si="4"/>
        <v>52</v>
      </c>
    </row>
    <row r="11" spans="2:27" ht="12.75">
      <c r="B11" s="487"/>
      <c r="C11" s="487"/>
      <c r="D11" s="480"/>
      <c r="E11" s="480"/>
      <c r="F11" s="480"/>
      <c r="G11" s="48" t="s">
        <v>63</v>
      </c>
      <c r="H11" s="60"/>
      <c r="I11" s="9"/>
      <c r="J11" s="9">
        <v>4</v>
      </c>
      <c r="K11" s="10">
        <f t="shared" si="0"/>
        <v>52</v>
      </c>
      <c r="L11" s="100" t="s">
        <v>60</v>
      </c>
      <c r="M11" s="517"/>
      <c r="O11" s="7">
        <v>0</v>
      </c>
      <c r="P11" s="319">
        <f t="shared" si="1"/>
        <v>0</v>
      </c>
      <c r="R11" s="322">
        <v>10</v>
      </c>
      <c r="S11" s="322"/>
      <c r="T11" s="322"/>
      <c r="U11" s="322">
        <v>3</v>
      </c>
      <c r="V11" s="322"/>
      <c r="W11" s="322"/>
      <c r="X11" s="322">
        <f t="shared" si="2"/>
        <v>13</v>
      </c>
      <c r="Y11" s="366">
        <f t="shared" si="3"/>
        <v>52</v>
      </c>
      <c r="Z11" s="366">
        <v>0</v>
      </c>
      <c r="AA11" s="366">
        <f t="shared" si="4"/>
        <v>52</v>
      </c>
    </row>
    <row r="12" spans="2:27" ht="12.75">
      <c r="B12" s="563" t="s">
        <v>321</v>
      </c>
      <c r="C12" s="564"/>
      <c r="D12" s="436" t="s">
        <v>43</v>
      </c>
      <c r="E12" s="436" t="s">
        <v>16</v>
      </c>
      <c r="F12" s="551" t="s">
        <v>20</v>
      </c>
      <c r="G12" s="498" t="s">
        <v>173</v>
      </c>
      <c r="H12" s="53"/>
      <c r="I12" s="53"/>
      <c r="J12" s="9">
        <v>4</v>
      </c>
      <c r="K12" s="10">
        <f t="shared" si="0"/>
        <v>40</v>
      </c>
      <c r="L12" s="515" t="s">
        <v>335</v>
      </c>
      <c r="M12" s="515" t="s">
        <v>240</v>
      </c>
      <c r="O12" s="7">
        <v>0</v>
      </c>
      <c r="P12" s="319">
        <f t="shared" si="1"/>
        <v>0</v>
      </c>
      <c r="R12" s="322">
        <v>5</v>
      </c>
      <c r="S12" s="322">
        <v>2</v>
      </c>
      <c r="T12" s="322"/>
      <c r="U12" s="322">
        <v>3</v>
      </c>
      <c r="V12" s="322"/>
      <c r="W12" s="322"/>
      <c r="X12" s="322">
        <f t="shared" si="2"/>
        <v>10</v>
      </c>
      <c r="Y12" s="366">
        <f t="shared" si="3"/>
        <v>40</v>
      </c>
      <c r="Z12" s="366">
        <v>0</v>
      </c>
      <c r="AA12" s="366">
        <f t="shared" si="4"/>
        <v>40</v>
      </c>
    </row>
    <row r="13" spans="2:27" ht="25.5">
      <c r="B13" s="565"/>
      <c r="C13" s="566"/>
      <c r="D13" s="480"/>
      <c r="E13" s="480"/>
      <c r="F13" s="552"/>
      <c r="G13" s="480"/>
      <c r="H13" s="178" t="s">
        <v>829</v>
      </c>
      <c r="I13" s="178"/>
      <c r="J13" s="9">
        <v>4</v>
      </c>
      <c r="K13" s="10">
        <f t="shared" si="0"/>
        <v>52</v>
      </c>
      <c r="L13" s="517"/>
      <c r="M13" s="516"/>
      <c r="O13" s="7">
        <v>0</v>
      </c>
      <c r="P13" s="319">
        <f t="shared" si="1"/>
        <v>0</v>
      </c>
      <c r="R13" s="322">
        <v>5</v>
      </c>
      <c r="S13" s="322">
        <v>2</v>
      </c>
      <c r="T13" s="322"/>
      <c r="U13" s="322">
        <v>3</v>
      </c>
      <c r="V13" s="322">
        <v>3</v>
      </c>
      <c r="W13" s="322"/>
      <c r="X13" s="322">
        <f t="shared" si="2"/>
        <v>13</v>
      </c>
      <c r="Y13" s="371">
        <f t="shared" si="3"/>
        <v>52</v>
      </c>
      <c r="Z13" s="371">
        <v>0</v>
      </c>
      <c r="AA13" s="371">
        <f t="shared" si="4"/>
        <v>52</v>
      </c>
    </row>
    <row r="14" spans="2:27" ht="12.75">
      <c r="B14" s="555" t="s">
        <v>832</v>
      </c>
      <c r="C14" s="548" t="s">
        <v>322</v>
      </c>
      <c r="D14" s="436" t="s">
        <v>43</v>
      </c>
      <c r="E14" s="436" t="s">
        <v>16</v>
      </c>
      <c r="F14" s="551" t="s">
        <v>20</v>
      </c>
      <c r="G14" s="436"/>
      <c r="H14" s="53"/>
      <c r="I14" s="53"/>
      <c r="J14" s="9">
        <v>4</v>
      </c>
      <c r="K14" s="10">
        <f t="shared" si="0"/>
        <v>28</v>
      </c>
      <c r="L14" s="100" t="s">
        <v>245</v>
      </c>
      <c r="M14" s="516"/>
      <c r="O14" s="7">
        <v>0</v>
      </c>
      <c r="P14" s="319">
        <f t="shared" si="1"/>
        <v>0</v>
      </c>
      <c r="R14" s="322">
        <v>5</v>
      </c>
      <c r="S14" s="322">
        <v>2</v>
      </c>
      <c r="T14" s="322"/>
      <c r="U14" s="322"/>
      <c r="V14" s="322"/>
      <c r="W14" s="322"/>
      <c r="X14" s="322">
        <f t="shared" si="2"/>
        <v>7</v>
      </c>
      <c r="Y14" s="366">
        <f t="shared" si="3"/>
        <v>28</v>
      </c>
      <c r="Z14" s="366">
        <v>0</v>
      </c>
      <c r="AA14" s="366">
        <f t="shared" si="4"/>
        <v>28</v>
      </c>
    </row>
    <row r="15" spans="2:27" ht="25.5">
      <c r="B15" s="529"/>
      <c r="C15" s="549"/>
      <c r="D15" s="480"/>
      <c r="E15" s="480"/>
      <c r="F15" s="552"/>
      <c r="G15" s="480"/>
      <c r="H15" s="178" t="s">
        <v>829</v>
      </c>
      <c r="I15" s="178"/>
      <c r="J15" s="9">
        <v>4</v>
      </c>
      <c r="K15" s="10">
        <f t="shared" si="0"/>
        <v>40</v>
      </c>
      <c r="L15" s="100" t="s">
        <v>245</v>
      </c>
      <c r="M15" s="516"/>
      <c r="O15" s="7">
        <v>0</v>
      </c>
      <c r="P15" s="319">
        <f t="shared" si="1"/>
        <v>0</v>
      </c>
      <c r="R15" s="322">
        <v>5</v>
      </c>
      <c r="S15" s="322">
        <v>2</v>
      </c>
      <c r="T15" s="322"/>
      <c r="U15" s="322"/>
      <c r="V15" s="322">
        <v>3</v>
      </c>
      <c r="W15" s="322"/>
      <c r="X15" s="322">
        <f t="shared" si="2"/>
        <v>10</v>
      </c>
      <c r="Y15" s="371">
        <f t="shared" si="3"/>
        <v>40</v>
      </c>
      <c r="Z15" s="371">
        <v>0</v>
      </c>
      <c r="AA15" s="371">
        <f t="shared" si="4"/>
        <v>40</v>
      </c>
    </row>
    <row r="16" spans="2:27" ht="12.75">
      <c r="B16" s="528" t="s">
        <v>323</v>
      </c>
      <c r="C16" s="548" t="s">
        <v>324</v>
      </c>
      <c r="D16" s="436" t="s">
        <v>43</v>
      </c>
      <c r="E16" s="436" t="s">
        <v>16</v>
      </c>
      <c r="F16" s="551" t="s">
        <v>20</v>
      </c>
      <c r="G16" s="436"/>
      <c r="H16" s="53"/>
      <c r="I16" s="53"/>
      <c r="J16" s="9">
        <v>4</v>
      </c>
      <c r="K16" s="10">
        <f t="shared" si="0"/>
        <v>28</v>
      </c>
      <c r="L16" s="515" t="s">
        <v>92</v>
      </c>
      <c r="M16" s="516"/>
      <c r="O16" s="7">
        <v>0</v>
      </c>
      <c r="P16" s="319">
        <f t="shared" si="1"/>
        <v>0</v>
      </c>
      <c r="R16" s="322">
        <v>5</v>
      </c>
      <c r="S16" s="322">
        <v>2</v>
      </c>
      <c r="T16" s="322"/>
      <c r="U16" s="322"/>
      <c r="V16" s="322"/>
      <c r="W16" s="322"/>
      <c r="X16" s="322">
        <f t="shared" si="2"/>
        <v>7</v>
      </c>
      <c r="Y16" s="366">
        <f t="shared" si="3"/>
        <v>28</v>
      </c>
      <c r="Z16" s="366">
        <v>0</v>
      </c>
      <c r="AA16" s="366">
        <f t="shared" si="4"/>
        <v>28</v>
      </c>
    </row>
    <row r="17" spans="2:27" ht="25.5">
      <c r="B17" s="529"/>
      <c r="C17" s="549"/>
      <c r="D17" s="480"/>
      <c r="E17" s="480"/>
      <c r="F17" s="552"/>
      <c r="G17" s="480"/>
      <c r="H17" s="178" t="s">
        <v>829</v>
      </c>
      <c r="I17" s="56"/>
      <c r="J17" s="9">
        <v>4</v>
      </c>
      <c r="K17" s="10">
        <f t="shared" si="0"/>
        <v>40</v>
      </c>
      <c r="L17" s="516"/>
      <c r="M17" s="516"/>
      <c r="O17" s="7">
        <v>0</v>
      </c>
      <c r="P17" s="319">
        <f t="shared" si="1"/>
        <v>0</v>
      </c>
      <c r="R17" s="322">
        <v>5</v>
      </c>
      <c r="S17" s="322">
        <v>2</v>
      </c>
      <c r="T17" s="322"/>
      <c r="U17" s="322"/>
      <c r="V17" s="322">
        <v>3</v>
      </c>
      <c r="W17" s="322"/>
      <c r="X17" s="322">
        <f t="shared" si="2"/>
        <v>10</v>
      </c>
      <c r="Y17" s="371">
        <f t="shared" si="3"/>
        <v>40</v>
      </c>
      <c r="Z17" s="371">
        <v>0</v>
      </c>
      <c r="AA17" s="371">
        <f t="shared" si="4"/>
        <v>40</v>
      </c>
    </row>
    <row r="18" spans="2:27" ht="25.5">
      <c r="B18" s="528" t="s">
        <v>325</v>
      </c>
      <c r="C18" s="548" t="s">
        <v>326</v>
      </c>
      <c r="D18" s="436" t="s">
        <v>43</v>
      </c>
      <c r="E18" s="436" t="s">
        <v>16</v>
      </c>
      <c r="F18" s="551" t="s">
        <v>20</v>
      </c>
      <c r="G18" s="436"/>
      <c r="H18" s="53"/>
      <c r="I18" s="284" t="s">
        <v>1107</v>
      </c>
      <c r="J18" s="9">
        <v>4</v>
      </c>
      <c r="K18" s="10">
        <f t="shared" si="0"/>
        <v>40</v>
      </c>
      <c r="L18" s="516"/>
      <c r="M18" s="516"/>
      <c r="O18" s="7">
        <v>0</v>
      </c>
      <c r="P18" s="319">
        <f t="shared" si="1"/>
        <v>0</v>
      </c>
      <c r="R18" s="322">
        <v>5</v>
      </c>
      <c r="S18" s="322">
        <v>2</v>
      </c>
      <c r="T18" s="322"/>
      <c r="U18" s="322"/>
      <c r="V18" s="322"/>
      <c r="W18" s="322">
        <v>3</v>
      </c>
      <c r="X18" s="322">
        <f t="shared" si="2"/>
        <v>10</v>
      </c>
      <c r="Y18" s="371">
        <f t="shared" si="3"/>
        <v>40</v>
      </c>
      <c r="Z18" s="371">
        <v>0</v>
      </c>
      <c r="AA18" s="371">
        <f t="shared" si="4"/>
        <v>40</v>
      </c>
    </row>
    <row r="19" spans="2:27" ht="25.5">
      <c r="B19" s="550"/>
      <c r="C19" s="549"/>
      <c r="D19" s="480"/>
      <c r="E19" s="480"/>
      <c r="F19" s="552"/>
      <c r="G19" s="480"/>
      <c r="H19" s="178" t="s">
        <v>829</v>
      </c>
      <c r="I19" s="284" t="s">
        <v>1107</v>
      </c>
      <c r="J19" s="9">
        <v>4</v>
      </c>
      <c r="K19" s="10">
        <f t="shared" si="0"/>
        <v>52</v>
      </c>
      <c r="L19" s="517"/>
      <c r="M19" s="516"/>
      <c r="O19" s="7">
        <v>0</v>
      </c>
      <c r="P19" s="319">
        <f t="shared" si="1"/>
        <v>0</v>
      </c>
      <c r="R19" s="322">
        <v>5</v>
      </c>
      <c r="S19" s="322">
        <v>2</v>
      </c>
      <c r="T19" s="322"/>
      <c r="U19" s="322"/>
      <c r="V19" s="322">
        <v>3</v>
      </c>
      <c r="W19" s="322">
        <v>3</v>
      </c>
      <c r="X19" s="322">
        <f t="shared" si="2"/>
        <v>13</v>
      </c>
      <c r="Y19" s="371">
        <f t="shared" si="3"/>
        <v>52</v>
      </c>
      <c r="Z19" s="371">
        <v>0</v>
      </c>
      <c r="AA19" s="371">
        <f t="shared" si="4"/>
        <v>52</v>
      </c>
    </row>
    <row r="20" spans="2:27" ht="25.5">
      <c r="B20" s="550"/>
      <c r="C20" s="548" t="s">
        <v>327</v>
      </c>
      <c r="D20" s="436" t="s">
        <v>43</v>
      </c>
      <c r="E20" s="436" t="s">
        <v>16</v>
      </c>
      <c r="F20" s="551" t="s">
        <v>20</v>
      </c>
      <c r="G20" s="436"/>
      <c r="H20" s="53"/>
      <c r="I20" s="284" t="s">
        <v>1107</v>
      </c>
      <c r="J20" s="9">
        <v>4</v>
      </c>
      <c r="K20" s="10">
        <f t="shared" si="0"/>
        <v>40</v>
      </c>
      <c r="L20" s="515" t="s">
        <v>336</v>
      </c>
      <c r="M20" s="516"/>
      <c r="O20" s="7">
        <v>0</v>
      </c>
      <c r="P20" s="319">
        <f t="shared" si="1"/>
        <v>0</v>
      </c>
      <c r="R20" s="322">
        <v>5</v>
      </c>
      <c r="S20" s="322">
        <v>2</v>
      </c>
      <c r="T20" s="322"/>
      <c r="U20" s="322"/>
      <c r="V20" s="322"/>
      <c r="W20" s="322">
        <v>3</v>
      </c>
      <c r="X20" s="322">
        <f t="shared" si="2"/>
        <v>10</v>
      </c>
      <c r="Y20" s="371">
        <f t="shared" si="3"/>
        <v>40</v>
      </c>
      <c r="Z20" s="371">
        <v>0</v>
      </c>
      <c r="AA20" s="371">
        <f t="shared" si="4"/>
        <v>40</v>
      </c>
    </row>
    <row r="21" spans="2:27" ht="25.5">
      <c r="B21" s="529"/>
      <c r="C21" s="549"/>
      <c r="D21" s="480"/>
      <c r="E21" s="480"/>
      <c r="F21" s="552"/>
      <c r="G21" s="480"/>
      <c r="H21" s="178" t="s">
        <v>829</v>
      </c>
      <c r="I21" s="284" t="s">
        <v>1107</v>
      </c>
      <c r="J21" s="9">
        <v>4</v>
      </c>
      <c r="K21" s="10">
        <f t="shared" si="0"/>
        <v>52</v>
      </c>
      <c r="L21" s="517"/>
      <c r="M21" s="517"/>
      <c r="O21" s="7">
        <v>0</v>
      </c>
      <c r="P21" s="319">
        <f t="shared" si="1"/>
        <v>0</v>
      </c>
      <c r="R21" s="322">
        <v>5</v>
      </c>
      <c r="S21" s="322">
        <v>2</v>
      </c>
      <c r="T21" s="322"/>
      <c r="U21" s="322"/>
      <c r="V21" s="322">
        <v>3</v>
      </c>
      <c r="W21" s="322">
        <v>3</v>
      </c>
      <c r="X21" s="322">
        <f t="shared" si="2"/>
        <v>13</v>
      </c>
      <c r="Y21" s="371">
        <f t="shared" si="3"/>
        <v>52</v>
      </c>
      <c r="Z21" s="371">
        <v>0</v>
      </c>
      <c r="AA21" s="371">
        <f t="shared" si="4"/>
        <v>52</v>
      </c>
    </row>
    <row r="22" spans="2:27" ht="12.75">
      <c r="B22" s="518" t="s">
        <v>117</v>
      </c>
      <c r="C22" s="519"/>
      <c r="D22" s="498" t="s">
        <v>44</v>
      </c>
      <c r="E22" s="498" t="s">
        <v>49</v>
      </c>
      <c r="F22" s="556" t="s">
        <v>20</v>
      </c>
      <c r="G22" s="48" t="s">
        <v>173</v>
      </c>
      <c r="H22" s="124"/>
      <c r="I22" s="56"/>
      <c r="J22" s="9">
        <v>4</v>
      </c>
      <c r="K22" s="10">
        <f t="shared" si="0"/>
        <v>32</v>
      </c>
      <c r="L22" s="562" t="s">
        <v>53</v>
      </c>
      <c r="M22" s="554"/>
      <c r="O22" s="7">
        <v>0</v>
      </c>
      <c r="P22" s="319">
        <f t="shared" si="1"/>
        <v>0</v>
      </c>
      <c r="R22" s="322">
        <v>5</v>
      </c>
      <c r="S22" s="322"/>
      <c r="T22" s="322"/>
      <c r="U22" s="322">
        <v>3</v>
      </c>
      <c r="V22" s="322"/>
      <c r="W22" s="322"/>
      <c r="X22" s="322">
        <f t="shared" si="2"/>
        <v>8</v>
      </c>
      <c r="Y22" s="366">
        <f t="shared" si="3"/>
        <v>32</v>
      </c>
      <c r="Z22" s="366">
        <v>0</v>
      </c>
      <c r="AA22" s="366">
        <f t="shared" si="4"/>
        <v>32</v>
      </c>
    </row>
    <row r="23" spans="2:27" ht="12.75">
      <c r="B23" s="520"/>
      <c r="C23" s="521"/>
      <c r="D23" s="437"/>
      <c r="E23" s="437"/>
      <c r="F23" s="557"/>
      <c r="G23" s="48" t="s">
        <v>63</v>
      </c>
      <c r="H23" s="124"/>
      <c r="I23" s="56"/>
      <c r="J23" s="9">
        <v>4</v>
      </c>
      <c r="K23" s="10">
        <f t="shared" si="0"/>
        <v>32</v>
      </c>
      <c r="L23" s="100" t="s">
        <v>60</v>
      </c>
      <c r="M23" s="560" t="s">
        <v>132</v>
      </c>
      <c r="O23" s="7">
        <v>0</v>
      </c>
      <c r="P23" s="319">
        <f t="shared" si="1"/>
        <v>0</v>
      </c>
      <c r="R23" s="322">
        <v>5</v>
      </c>
      <c r="S23" s="322"/>
      <c r="T23" s="322"/>
      <c r="U23" s="322">
        <v>3</v>
      </c>
      <c r="V23" s="322"/>
      <c r="W23" s="322"/>
      <c r="X23" s="322">
        <f t="shared" si="2"/>
        <v>8</v>
      </c>
      <c r="Y23" s="366">
        <f t="shared" si="3"/>
        <v>32</v>
      </c>
      <c r="Z23" s="366">
        <v>0</v>
      </c>
      <c r="AA23" s="366">
        <f t="shared" si="4"/>
        <v>32</v>
      </c>
    </row>
    <row r="24" spans="2:27" ht="12.75">
      <c r="B24" s="522"/>
      <c r="C24" s="523"/>
      <c r="D24" s="480"/>
      <c r="E24" s="480"/>
      <c r="F24" s="552"/>
      <c r="G24" s="75" t="s">
        <v>65</v>
      </c>
      <c r="H24" s="124"/>
      <c r="I24" s="56"/>
      <c r="J24" s="9">
        <v>4</v>
      </c>
      <c r="K24" s="10">
        <f t="shared" si="0"/>
        <v>32</v>
      </c>
      <c r="L24" s="100" t="s">
        <v>60</v>
      </c>
      <c r="M24" s="517"/>
      <c r="O24" s="7">
        <v>0</v>
      </c>
      <c r="P24" s="319">
        <f t="shared" si="1"/>
        <v>0</v>
      </c>
      <c r="R24" s="322">
        <v>5</v>
      </c>
      <c r="S24" s="322"/>
      <c r="T24" s="322"/>
      <c r="U24" s="322">
        <v>3</v>
      </c>
      <c r="V24" s="322"/>
      <c r="W24" s="322"/>
      <c r="X24" s="322">
        <f t="shared" si="2"/>
        <v>8</v>
      </c>
      <c r="Y24" s="366">
        <f t="shared" si="3"/>
        <v>32</v>
      </c>
      <c r="Z24" s="366">
        <v>0</v>
      </c>
      <c r="AA24" s="366">
        <f t="shared" si="4"/>
        <v>32</v>
      </c>
    </row>
    <row r="25" spans="2:27" ht="12.75">
      <c r="B25" s="453" t="s">
        <v>56</v>
      </c>
      <c r="C25" s="454"/>
      <c r="D25" s="9" t="s">
        <v>125</v>
      </c>
      <c r="E25" s="7"/>
      <c r="F25" s="7"/>
      <c r="G25" s="7"/>
      <c r="H25" s="7"/>
      <c r="I25" s="7"/>
      <c r="J25" s="10">
        <v>1</v>
      </c>
      <c r="K25" s="10">
        <f t="shared" si="0"/>
        <v>5</v>
      </c>
      <c r="L25" s="558" t="s">
        <v>245</v>
      </c>
      <c r="M25" s="559"/>
      <c r="O25" s="7">
        <v>0</v>
      </c>
      <c r="P25" s="319">
        <f t="shared" si="1"/>
        <v>0</v>
      </c>
      <c r="R25" s="322">
        <v>5</v>
      </c>
      <c r="S25" s="322"/>
      <c r="T25" s="322"/>
      <c r="U25" s="322"/>
      <c r="V25" s="322"/>
      <c r="W25" s="322"/>
      <c r="X25" s="322">
        <f t="shared" si="2"/>
        <v>5</v>
      </c>
      <c r="Y25" s="366">
        <f t="shared" si="3"/>
        <v>5</v>
      </c>
      <c r="Z25" s="366">
        <v>0</v>
      </c>
      <c r="AA25" s="366">
        <f t="shared" si="4"/>
        <v>5</v>
      </c>
    </row>
    <row r="26" spans="2:13" ht="12.75">
      <c r="B26" s="102" t="s">
        <v>72</v>
      </c>
      <c r="C26" s="107"/>
      <c r="D26" s="103"/>
      <c r="E26" s="103"/>
      <c r="F26" s="103"/>
      <c r="G26" s="103"/>
      <c r="H26" s="103"/>
      <c r="I26" s="103"/>
      <c r="J26" s="103"/>
      <c r="K26" s="111"/>
      <c r="L26" s="103"/>
      <c r="M26" s="99"/>
    </row>
    <row r="27" spans="2:16" ht="13.5" thickBot="1">
      <c r="B27" s="38" t="s">
        <v>330</v>
      </c>
      <c r="C27" s="106"/>
      <c r="D27" s="39"/>
      <c r="E27" s="39"/>
      <c r="F27" s="39"/>
      <c r="G27" s="39"/>
      <c r="H27" s="39"/>
      <c r="I27" s="39"/>
      <c r="J27" s="39"/>
      <c r="K27" s="329"/>
      <c r="L27" s="39"/>
      <c r="M27" s="40"/>
      <c r="O27" s="207">
        <f>SUM(O5:O26)</f>
        <v>1</v>
      </c>
      <c r="P27" s="331">
        <f>SUM(P5:P26)</f>
        <v>0</v>
      </c>
    </row>
    <row r="28" ht="13.5" thickTop="1"/>
    <row r="30" spans="2:13" ht="15.75">
      <c r="B30" s="506" t="s">
        <v>100</v>
      </c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8"/>
    </row>
    <row r="31" spans="2:27" ht="12.75" customHeight="1">
      <c r="B31" s="428" t="s">
        <v>35</v>
      </c>
      <c r="C31" s="429"/>
      <c r="D31" s="434" t="s">
        <v>36</v>
      </c>
      <c r="E31" s="434" t="s">
        <v>37</v>
      </c>
      <c r="F31" s="434" t="s">
        <v>38</v>
      </c>
      <c r="G31" s="434" t="s">
        <v>39</v>
      </c>
      <c r="H31" s="499" t="s">
        <v>1104</v>
      </c>
      <c r="I31" s="499"/>
      <c r="J31" s="426" t="s">
        <v>40</v>
      </c>
      <c r="K31" s="472" t="s">
        <v>45</v>
      </c>
      <c r="L31" s="441" t="s">
        <v>41</v>
      </c>
      <c r="M31" s="442"/>
      <c r="N31" s="98"/>
      <c r="R31" s="460" t="s">
        <v>119</v>
      </c>
      <c r="S31" s="460" t="s">
        <v>37</v>
      </c>
      <c r="T31" s="460" t="s">
        <v>38</v>
      </c>
      <c r="U31" s="460" t="s">
        <v>120</v>
      </c>
      <c r="V31" s="460" t="s">
        <v>1102</v>
      </c>
      <c r="W31" s="460" t="s">
        <v>1103</v>
      </c>
      <c r="X31" s="460" t="s">
        <v>121</v>
      </c>
      <c r="Y31" s="419" t="s">
        <v>1123</v>
      </c>
      <c r="Z31" s="419" t="s">
        <v>1124</v>
      </c>
      <c r="AA31" s="419" t="s">
        <v>1125</v>
      </c>
    </row>
    <row r="32" spans="2:27" ht="12.75">
      <c r="B32" s="430"/>
      <c r="C32" s="431"/>
      <c r="D32" s="435"/>
      <c r="E32" s="435"/>
      <c r="F32" s="435"/>
      <c r="G32" s="435"/>
      <c r="H32" s="280" t="s">
        <v>1102</v>
      </c>
      <c r="I32" s="279" t="s">
        <v>1103</v>
      </c>
      <c r="J32" s="427"/>
      <c r="K32" s="473"/>
      <c r="L32" s="443"/>
      <c r="M32" s="444"/>
      <c r="N32" s="98"/>
      <c r="R32" s="461"/>
      <c r="S32" s="461"/>
      <c r="T32" s="461"/>
      <c r="U32" s="461"/>
      <c r="V32" s="461"/>
      <c r="W32" s="461"/>
      <c r="X32" s="461"/>
      <c r="Y32" s="420"/>
      <c r="Z32" s="420"/>
      <c r="AA32" s="420"/>
    </row>
    <row r="33" spans="2:27" ht="12.75">
      <c r="B33" s="15" t="s">
        <v>331</v>
      </c>
      <c r="C33" s="95"/>
      <c r="D33" s="19"/>
      <c r="E33" s="19"/>
      <c r="F33" s="19"/>
      <c r="G33" s="19"/>
      <c r="H33" s="19"/>
      <c r="I33" s="19"/>
      <c r="J33" s="19"/>
      <c r="K33" s="17"/>
      <c r="L33" s="19"/>
      <c r="M33" s="99"/>
      <c r="N33" s="98"/>
      <c r="R33" s="44"/>
      <c r="S33" s="45"/>
      <c r="T33" s="45"/>
      <c r="U33" s="45"/>
      <c r="V33" s="45"/>
      <c r="W33" s="45"/>
      <c r="X33" s="46"/>
      <c r="Y33" s="367"/>
      <c r="Z33" s="367"/>
      <c r="AA33" s="367"/>
    </row>
    <row r="34" spans="2:27" ht="12.75" customHeight="1">
      <c r="B34" s="504" t="s">
        <v>332</v>
      </c>
      <c r="C34" s="561"/>
      <c r="D34" s="9" t="s">
        <v>23</v>
      </c>
      <c r="E34" s="9" t="s">
        <v>17</v>
      </c>
      <c r="F34" s="9" t="s">
        <v>20</v>
      </c>
      <c r="G34" s="9"/>
      <c r="H34" s="1"/>
      <c r="I34" s="1"/>
      <c r="J34" s="10">
        <v>4</v>
      </c>
      <c r="K34" s="10">
        <f>AA34</f>
        <v>60</v>
      </c>
      <c r="L34" s="423" t="s">
        <v>92</v>
      </c>
      <c r="M34" s="424"/>
      <c r="N34" s="96"/>
      <c r="O34" s="7">
        <v>0</v>
      </c>
      <c r="P34" s="319">
        <f>K34*O34</f>
        <v>0</v>
      </c>
      <c r="R34" s="322">
        <v>10</v>
      </c>
      <c r="S34" s="322">
        <v>5</v>
      </c>
      <c r="T34" s="322"/>
      <c r="U34" s="322"/>
      <c r="V34" s="322"/>
      <c r="W34" s="322"/>
      <c r="X34" s="322">
        <f>SUM(R34:W34)</f>
        <v>15</v>
      </c>
      <c r="Y34" s="366">
        <f>X34*J34</f>
        <v>60</v>
      </c>
      <c r="Z34" s="366">
        <v>0</v>
      </c>
      <c r="AA34" s="366">
        <f>Y34+Z34</f>
        <v>60</v>
      </c>
    </row>
    <row r="35" spans="2:13" ht="12.75">
      <c r="B35" s="82" t="s">
        <v>1098</v>
      </c>
      <c r="C35" s="106"/>
      <c r="D35" s="39"/>
      <c r="E35" s="39"/>
      <c r="F35" s="39"/>
      <c r="G35" s="39"/>
      <c r="H35" s="39"/>
      <c r="I35" s="39"/>
      <c r="J35" s="39"/>
      <c r="K35" s="329"/>
      <c r="L35" s="39"/>
      <c r="M35" s="40"/>
    </row>
    <row r="36" spans="15:16" ht="12.75">
      <c r="O36" s="200">
        <f>SUM(O27:O35)</f>
        <v>1</v>
      </c>
      <c r="P36" s="332">
        <f>SUM(P27:P35)</f>
        <v>0</v>
      </c>
    </row>
  </sheetData>
  <sheetProtection/>
  <mergeCells count="100">
    <mergeCell ref="B34:C34"/>
    <mergeCell ref="B31:C32"/>
    <mergeCell ref="E20:E21"/>
    <mergeCell ref="F20:F21"/>
    <mergeCell ref="D9:D11"/>
    <mergeCell ref="B30:M30"/>
    <mergeCell ref="L22:M22"/>
    <mergeCell ref="B9:B11"/>
    <mergeCell ref="F9:F11"/>
    <mergeCell ref="B12:C13"/>
    <mergeCell ref="F12:F13"/>
    <mergeCell ref="F14:F15"/>
    <mergeCell ref="D22:D24"/>
    <mergeCell ref="E22:E24"/>
    <mergeCell ref="E12:E13"/>
    <mergeCell ref="M23:M24"/>
    <mergeCell ref="D18:D19"/>
    <mergeCell ref="L31:M32"/>
    <mergeCell ref="D20:D21"/>
    <mergeCell ref="L34:M34"/>
    <mergeCell ref="W3:W4"/>
    <mergeCell ref="U3:U4"/>
    <mergeCell ref="T3:T4"/>
    <mergeCell ref="F22:F24"/>
    <mergeCell ref="L25:M25"/>
    <mergeCell ref="L20:L21"/>
    <mergeCell ref="G20:G21"/>
    <mergeCell ref="B14:B15"/>
    <mergeCell ref="M10:M11"/>
    <mergeCell ref="E18:E19"/>
    <mergeCell ref="G18:G19"/>
    <mergeCell ref="D12:D13"/>
    <mergeCell ref="E9:E11"/>
    <mergeCell ref="B16:B17"/>
    <mergeCell ref="C16:C17"/>
    <mergeCell ref="D16:D17"/>
    <mergeCell ref="E16:E17"/>
    <mergeCell ref="L9:M9"/>
    <mergeCell ref="G16:G17"/>
    <mergeCell ref="G14:G15"/>
    <mergeCell ref="L8:M8"/>
    <mergeCell ref="G12:G13"/>
    <mergeCell ref="P3:P4"/>
    <mergeCell ref="L16:L19"/>
    <mergeCell ref="O3:O4"/>
    <mergeCell ref="G3:G4"/>
    <mergeCell ref="H3:I3"/>
    <mergeCell ref="L3:M4"/>
    <mergeCell ref="R3:R4"/>
    <mergeCell ref="S3:S4"/>
    <mergeCell ref="B5:C5"/>
    <mergeCell ref="B8:C8"/>
    <mergeCell ref="X3:X4"/>
    <mergeCell ref="C14:C15"/>
    <mergeCell ref="D14:D15"/>
    <mergeCell ref="E14:E15"/>
    <mergeCell ref="B2:M2"/>
    <mergeCell ref="R2:X2"/>
    <mergeCell ref="B3:C4"/>
    <mergeCell ref="J3:J4"/>
    <mergeCell ref="K3:K4"/>
    <mergeCell ref="V3:V4"/>
    <mergeCell ref="O2:P2"/>
    <mergeCell ref="E3:E4"/>
    <mergeCell ref="C20:C21"/>
    <mergeCell ref="C10:C11"/>
    <mergeCell ref="B22:C24"/>
    <mergeCell ref="K31:K32"/>
    <mergeCell ref="B18:B21"/>
    <mergeCell ref="F16:F17"/>
    <mergeCell ref="F18:F19"/>
    <mergeCell ref="B25:C25"/>
    <mergeCell ref="C18:C19"/>
    <mergeCell ref="M12:M21"/>
    <mergeCell ref="L12:L13"/>
    <mergeCell ref="U31:U32"/>
    <mergeCell ref="F3:F4"/>
    <mergeCell ref="B6:C6"/>
    <mergeCell ref="L5:M5"/>
    <mergeCell ref="L6:M6"/>
    <mergeCell ref="R31:R32"/>
    <mergeCell ref="S31:S32"/>
    <mergeCell ref="D3:D4"/>
    <mergeCell ref="V31:V32"/>
    <mergeCell ref="W31:W32"/>
    <mergeCell ref="X31:X32"/>
    <mergeCell ref="D31:D32"/>
    <mergeCell ref="E31:E32"/>
    <mergeCell ref="F31:F32"/>
    <mergeCell ref="G31:G32"/>
    <mergeCell ref="H31:I31"/>
    <mergeCell ref="T31:T32"/>
    <mergeCell ref="J31:J32"/>
    <mergeCell ref="Y2:AA2"/>
    <mergeCell ref="Y3:Y4"/>
    <mergeCell ref="Z3:Z4"/>
    <mergeCell ref="AA3:AA4"/>
    <mergeCell ref="Y31:Y32"/>
    <mergeCell ref="Z31:Z32"/>
    <mergeCell ref="AA31:A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AA1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8.8515625" style="0" customWidth="1"/>
    <col min="13" max="13" width="9.0039062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7.7109375" style="43" customWidth="1"/>
    <col min="19" max="19" width="7.8515625" style="43" customWidth="1"/>
    <col min="20" max="20" width="8.140625" style="43" customWidth="1"/>
    <col min="21" max="23" width="8.28125" style="43" customWidth="1"/>
    <col min="24" max="24" width="7.57421875" style="43" customWidth="1"/>
  </cols>
  <sheetData>
    <row r="1" ht="6.75" customHeight="1"/>
    <row r="2" spans="2:27" ht="15.75">
      <c r="B2" s="506" t="s">
        <v>10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25.5">
      <c r="B8" s="526" t="s">
        <v>578</v>
      </c>
      <c r="C8" s="583"/>
      <c r="D8" s="71" t="s">
        <v>24</v>
      </c>
      <c r="E8" s="71" t="s">
        <v>16</v>
      </c>
      <c r="F8" s="71" t="s">
        <v>21</v>
      </c>
      <c r="G8" s="71"/>
      <c r="H8" s="56" t="s">
        <v>880</v>
      </c>
      <c r="I8" s="9"/>
      <c r="J8" s="10">
        <v>6</v>
      </c>
      <c r="K8" s="10">
        <f>AA8</f>
        <v>90</v>
      </c>
      <c r="L8" s="425" t="s">
        <v>53</v>
      </c>
      <c r="M8" s="603"/>
      <c r="O8" s="60">
        <v>0</v>
      </c>
      <c r="P8" s="327">
        <f>O8*K8</f>
        <v>0</v>
      </c>
      <c r="R8" s="322">
        <v>5</v>
      </c>
      <c r="S8" s="322">
        <v>2</v>
      </c>
      <c r="T8" s="322">
        <v>5</v>
      </c>
      <c r="U8" s="322"/>
      <c r="V8" s="322">
        <v>3</v>
      </c>
      <c r="W8" s="322"/>
      <c r="X8" s="322">
        <f>SUM(R8:W8)</f>
        <v>15</v>
      </c>
      <c r="Y8" s="371">
        <f>X8*J8</f>
        <v>90</v>
      </c>
      <c r="Z8" s="371">
        <v>0</v>
      </c>
      <c r="AA8" s="371">
        <f>Y8+Z8</f>
        <v>90</v>
      </c>
    </row>
    <row r="9" spans="2:27" ht="25.5">
      <c r="B9" s="597" t="s">
        <v>156</v>
      </c>
      <c r="C9" s="598"/>
      <c r="D9" s="74" t="s">
        <v>24</v>
      </c>
      <c r="E9" s="74" t="s">
        <v>16</v>
      </c>
      <c r="F9" s="53" t="s">
        <v>20</v>
      </c>
      <c r="G9" s="57"/>
      <c r="H9" s="56" t="s">
        <v>880</v>
      </c>
      <c r="I9" s="57"/>
      <c r="J9" s="42">
        <v>6</v>
      </c>
      <c r="K9" s="10">
        <f>AA9</f>
        <v>60</v>
      </c>
      <c r="L9" s="425" t="s">
        <v>579</v>
      </c>
      <c r="M9" s="603"/>
      <c r="O9" s="60">
        <v>0</v>
      </c>
      <c r="P9" s="327">
        <f>O9*K9</f>
        <v>0</v>
      </c>
      <c r="R9" s="322">
        <v>5</v>
      </c>
      <c r="S9" s="322">
        <v>2</v>
      </c>
      <c r="T9" s="322"/>
      <c r="U9" s="322"/>
      <c r="V9" s="322">
        <v>3</v>
      </c>
      <c r="W9" s="322"/>
      <c r="X9" s="322">
        <f>SUM(R9:W9)</f>
        <v>10</v>
      </c>
      <c r="Y9" s="371">
        <f>X9*J9</f>
        <v>60</v>
      </c>
      <c r="Z9" s="371">
        <v>0</v>
      </c>
      <c r="AA9" s="371">
        <f>Y9+Z9</f>
        <v>60</v>
      </c>
    </row>
    <row r="10" spans="2:27" ht="12.75">
      <c r="B10" s="597" t="s">
        <v>135</v>
      </c>
      <c r="C10" s="598"/>
      <c r="D10" s="71" t="s">
        <v>44</v>
      </c>
      <c r="E10" s="54" t="s">
        <v>49</v>
      </c>
      <c r="F10" s="9" t="s">
        <v>20</v>
      </c>
      <c r="G10" s="54" t="s">
        <v>63</v>
      </c>
      <c r="H10" s="7"/>
      <c r="I10" s="7"/>
      <c r="J10" s="10">
        <v>4</v>
      </c>
      <c r="K10" s="10">
        <f>AA10</f>
        <v>32</v>
      </c>
      <c r="L10" s="580" t="s">
        <v>60</v>
      </c>
      <c r="M10" s="610"/>
      <c r="O10" s="60">
        <v>0</v>
      </c>
      <c r="P10" s="327">
        <f>O10*K10</f>
        <v>0</v>
      </c>
      <c r="R10" s="322">
        <v>5</v>
      </c>
      <c r="S10" s="322"/>
      <c r="T10" s="322"/>
      <c r="U10" s="322">
        <v>3</v>
      </c>
      <c r="V10" s="322"/>
      <c r="W10" s="322"/>
      <c r="X10" s="322">
        <f>SUM(R10:W10)</f>
        <v>8</v>
      </c>
      <c r="Y10" s="371">
        <f>X10*J10</f>
        <v>32</v>
      </c>
      <c r="Z10" s="371">
        <v>0</v>
      </c>
      <c r="AA10" s="371">
        <f>Y10+Z10</f>
        <v>32</v>
      </c>
    </row>
    <row r="11" spans="2:27" ht="12.75">
      <c r="B11" s="623" t="s">
        <v>115</v>
      </c>
      <c r="C11" s="624"/>
      <c r="D11" s="1" t="s">
        <v>44</v>
      </c>
      <c r="E11" s="1" t="s">
        <v>49</v>
      </c>
      <c r="F11" s="9" t="s">
        <v>20</v>
      </c>
      <c r="G11" s="1" t="s">
        <v>50</v>
      </c>
      <c r="H11" s="1"/>
      <c r="I11" s="1"/>
      <c r="J11" s="4">
        <v>4</v>
      </c>
      <c r="K11" s="10">
        <f>AA11</f>
        <v>32</v>
      </c>
      <c r="L11" s="619"/>
      <c r="M11" s="620"/>
      <c r="O11" s="60">
        <v>0</v>
      </c>
      <c r="P11" s="327">
        <f>O11*K11</f>
        <v>0</v>
      </c>
      <c r="R11" s="322">
        <v>5</v>
      </c>
      <c r="S11" s="322"/>
      <c r="T11" s="322"/>
      <c r="U11" s="322">
        <v>3</v>
      </c>
      <c r="V11" s="322"/>
      <c r="W11" s="322"/>
      <c r="X11" s="322">
        <f>SUM(R11:W11)</f>
        <v>8</v>
      </c>
      <c r="Y11" s="371">
        <f>X11*J11</f>
        <v>32</v>
      </c>
      <c r="Z11" s="371">
        <v>0</v>
      </c>
      <c r="AA11" s="371">
        <f>Y11+Z11</f>
        <v>32</v>
      </c>
    </row>
    <row r="12" ht="10.5" customHeight="1">
      <c r="R12" s="362" t="s">
        <v>956</v>
      </c>
    </row>
    <row r="13" spans="15:16" ht="12.75">
      <c r="O13" s="200">
        <f>SUM(O5:O12)</f>
        <v>1</v>
      </c>
      <c r="P13" s="332">
        <f>SUM(P5:P12)</f>
        <v>0</v>
      </c>
    </row>
  </sheetData>
  <sheetProtection/>
  <mergeCells count="36">
    <mergeCell ref="O2:P2"/>
    <mergeCell ref="D3:D4"/>
    <mergeCell ref="E3:E4"/>
    <mergeCell ref="F3:F4"/>
    <mergeCell ref="G3:G4"/>
    <mergeCell ref="H3:I3"/>
    <mergeCell ref="B10:C10"/>
    <mergeCell ref="L10:M11"/>
    <mergeCell ref="B11:C11"/>
    <mergeCell ref="U3:U4"/>
    <mergeCell ref="T3:T4"/>
    <mergeCell ref="B6:C6"/>
    <mergeCell ref="L6:M6"/>
    <mergeCell ref="S3:S4"/>
    <mergeCell ref="O3:O4"/>
    <mergeCell ref="P3:P4"/>
    <mergeCell ref="W3:W4"/>
    <mergeCell ref="V3:V4"/>
    <mergeCell ref="B8:C8"/>
    <mergeCell ref="L8:M8"/>
    <mergeCell ref="B9:C9"/>
    <mergeCell ref="L9:M9"/>
    <mergeCell ref="J3:J4"/>
    <mergeCell ref="K3:K4"/>
    <mergeCell ref="L3:M4"/>
    <mergeCell ref="R3:R4"/>
    <mergeCell ref="Y2:AA2"/>
    <mergeCell ref="Y3:Y4"/>
    <mergeCell ref="Z3:Z4"/>
    <mergeCell ref="AA3:AA4"/>
    <mergeCell ref="X3:X4"/>
    <mergeCell ref="B5:C5"/>
    <mergeCell ref="L5:M5"/>
    <mergeCell ref="B2:M2"/>
    <mergeCell ref="R2:X2"/>
    <mergeCell ref="B3:C4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2:AA10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5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6.8515625" style="0" customWidth="1"/>
    <col min="13" max="13" width="8.00390625" style="0" customWidth="1"/>
    <col min="14" max="14" width="2.00390625" style="0" customWidth="1"/>
    <col min="15" max="15" width="8.140625" style="0" customWidth="1"/>
    <col min="16" max="16" width="8.140625" style="43" customWidth="1"/>
    <col min="17" max="17" width="4.00390625" style="43" customWidth="1"/>
    <col min="18" max="18" width="7.140625" style="43" customWidth="1"/>
    <col min="19" max="19" width="7.8515625" style="43" customWidth="1"/>
    <col min="20" max="20" width="8.7109375" style="43" customWidth="1"/>
    <col min="21" max="23" width="8.8515625" style="43" customWidth="1"/>
    <col min="24" max="24" width="7.28125" style="43" customWidth="1"/>
  </cols>
  <sheetData>
    <row r="1" ht="8.25" customHeight="1"/>
    <row r="2" spans="2:27" ht="15.75">
      <c r="B2" s="506" t="s">
        <v>1087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02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 customHeight="1">
      <c r="B8" s="445" t="s">
        <v>486</v>
      </c>
      <c r="C8" s="446"/>
      <c r="D8" s="436" t="s">
        <v>23</v>
      </c>
      <c r="E8" s="9" t="s">
        <v>17</v>
      </c>
      <c r="F8" s="9" t="s">
        <v>21</v>
      </c>
      <c r="G8" s="9"/>
      <c r="H8" s="9" t="s">
        <v>48</v>
      </c>
      <c r="I8" s="9"/>
      <c r="J8" s="9">
        <v>4</v>
      </c>
      <c r="K8" s="10">
        <f aca="true" t="shared" si="0" ref="K8:K57">AA8</f>
        <v>92</v>
      </c>
      <c r="L8" s="544" t="s">
        <v>482</v>
      </c>
      <c r="M8" s="545"/>
      <c r="O8" s="60">
        <v>0</v>
      </c>
      <c r="P8" s="327">
        <f aca="true" t="shared" si="1" ref="P8:P52">O8*K8</f>
        <v>0</v>
      </c>
      <c r="R8" s="322">
        <v>10</v>
      </c>
      <c r="S8" s="322">
        <v>5</v>
      </c>
      <c r="T8" s="322">
        <v>5</v>
      </c>
      <c r="U8" s="322"/>
      <c r="V8" s="322">
        <v>3</v>
      </c>
      <c r="W8" s="322"/>
      <c r="X8" s="322">
        <f aca="true" t="shared" si="2" ref="X8:X39">SUM(R8:W8)</f>
        <v>23</v>
      </c>
      <c r="Y8" s="371">
        <f aca="true" t="shared" si="3" ref="Y8:Y39">X8*J8</f>
        <v>92</v>
      </c>
      <c r="Z8" s="371">
        <v>0</v>
      </c>
      <c r="AA8" s="371">
        <f aca="true" t="shared" si="4" ref="AA8:AA57">Y8+Z8</f>
        <v>92</v>
      </c>
    </row>
    <row r="9" spans="2:27" ht="12.75">
      <c r="B9" s="458"/>
      <c r="C9" s="459"/>
      <c r="D9" s="437"/>
      <c r="E9" s="9" t="s">
        <v>16</v>
      </c>
      <c r="F9" s="9" t="s">
        <v>21</v>
      </c>
      <c r="G9" s="9"/>
      <c r="H9" s="9" t="s">
        <v>48</v>
      </c>
      <c r="I9" s="9"/>
      <c r="J9" s="9">
        <v>4</v>
      </c>
      <c r="K9" s="10">
        <f t="shared" si="0"/>
        <v>80</v>
      </c>
      <c r="L9" s="688"/>
      <c r="M9" s="689"/>
      <c r="O9" s="60">
        <v>0</v>
      </c>
      <c r="P9" s="327">
        <f t="shared" si="1"/>
        <v>0</v>
      </c>
      <c r="R9" s="322">
        <v>10</v>
      </c>
      <c r="S9" s="322">
        <v>2</v>
      </c>
      <c r="T9" s="322">
        <v>5</v>
      </c>
      <c r="U9" s="322"/>
      <c r="V9" s="322">
        <v>3</v>
      </c>
      <c r="W9" s="322"/>
      <c r="X9" s="322">
        <f t="shared" si="2"/>
        <v>20</v>
      </c>
      <c r="Y9" s="371">
        <f t="shared" si="3"/>
        <v>80</v>
      </c>
      <c r="Z9" s="371">
        <v>0</v>
      </c>
      <c r="AA9" s="371">
        <f t="shared" si="4"/>
        <v>80</v>
      </c>
    </row>
    <row r="10" spans="2:27" ht="12.75">
      <c r="B10" s="458"/>
      <c r="C10" s="459"/>
      <c r="D10" s="437"/>
      <c r="E10" s="9" t="s">
        <v>17</v>
      </c>
      <c r="F10" s="9" t="s">
        <v>20</v>
      </c>
      <c r="G10" s="9"/>
      <c r="H10" s="9" t="s">
        <v>48</v>
      </c>
      <c r="I10" s="9"/>
      <c r="J10" s="9">
        <v>4</v>
      </c>
      <c r="K10" s="10">
        <f t="shared" si="0"/>
        <v>72</v>
      </c>
      <c r="L10" s="688"/>
      <c r="M10" s="689"/>
      <c r="O10" s="60">
        <v>0</v>
      </c>
      <c r="P10" s="327">
        <f t="shared" si="1"/>
        <v>0</v>
      </c>
      <c r="R10" s="322">
        <v>10</v>
      </c>
      <c r="S10" s="322">
        <v>5</v>
      </c>
      <c r="T10" s="322"/>
      <c r="U10" s="322"/>
      <c r="V10" s="322">
        <v>3</v>
      </c>
      <c r="W10" s="322"/>
      <c r="X10" s="322">
        <f t="shared" si="2"/>
        <v>18</v>
      </c>
      <c r="Y10" s="371">
        <f t="shared" si="3"/>
        <v>72</v>
      </c>
      <c r="Z10" s="371">
        <v>0</v>
      </c>
      <c r="AA10" s="371">
        <f t="shared" si="4"/>
        <v>72</v>
      </c>
    </row>
    <row r="11" spans="2:27" ht="12.75">
      <c r="B11" s="483"/>
      <c r="C11" s="484"/>
      <c r="D11" s="480"/>
      <c r="E11" s="9" t="s">
        <v>16</v>
      </c>
      <c r="F11" s="9" t="s">
        <v>20</v>
      </c>
      <c r="G11" s="9"/>
      <c r="H11" s="9" t="s">
        <v>48</v>
      </c>
      <c r="I11" s="9"/>
      <c r="J11" s="9">
        <v>4</v>
      </c>
      <c r="K11" s="10">
        <f t="shared" si="0"/>
        <v>60</v>
      </c>
      <c r="L11" s="688"/>
      <c r="M11" s="689"/>
      <c r="O11" s="60">
        <v>0</v>
      </c>
      <c r="P11" s="327">
        <f t="shared" si="1"/>
        <v>0</v>
      </c>
      <c r="R11" s="322">
        <v>10</v>
      </c>
      <c r="S11" s="322">
        <v>2</v>
      </c>
      <c r="T11" s="322"/>
      <c r="U11" s="322"/>
      <c r="V11" s="322">
        <v>3</v>
      </c>
      <c r="W11" s="322"/>
      <c r="X11" s="322">
        <f t="shared" si="2"/>
        <v>15</v>
      </c>
      <c r="Y11" s="371">
        <f t="shared" si="3"/>
        <v>60</v>
      </c>
      <c r="Z11" s="371">
        <v>0</v>
      </c>
      <c r="AA11" s="371">
        <f t="shared" si="4"/>
        <v>60</v>
      </c>
    </row>
    <row r="12" spans="2:27" ht="12.75" customHeight="1">
      <c r="B12" s="445" t="s">
        <v>487</v>
      </c>
      <c r="C12" s="446"/>
      <c r="D12" s="436" t="s">
        <v>23</v>
      </c>
      <c r="E12" s="9" t="s">
        <v>17</v>
      </c>
      <c r="F12" s="9" t="s">
        <v>21</v>
      </c>
      <c r="G12" s="48" t="s">
        <v>488</v>
      </c>
      <c r="H12" s="9" t="s">
        <v>48</v>
      </c>
      <c r="I12" s="9"/>
      <c r="J12" s="9">
        <v>4</v>
      </c>
      <c r="K12" s="10">
        <f t="shared" si="0"/>
        <v>95</v>
      </c>
      <c r="L12" s="688"/>
      <c r="M12" s="689"/>
      <c r="O12" s="60">
        <v>0</v>
      </c>
      <c r="P12" s="327">
        <f t="shared" si="1"/>
        <v>0</v>
      </c>
      <c r="R12" s="322">
        <v>10</v>
      </c>
      <c r="S12" s="322">
        <v>5</v>
      </c>
      <c r="T12" s="322">
        <v>5</v>
      </c>
      <c r="U12" s="322">
        <v>3</v>
      </c>
      <c r="V12" s="322">
        <v>3</v>
      </c>
      <c r="W12" s="322"/>
      <c r="X12" s="322">
        <f t="shared" si="2"/>
        <v>26</v>
      </c>
      <c r="Y12" s="371">
        <f t="shared" si="3"/>
        <v>104</v>
      </c>
      <c r="Z12" s="371">
        <v>-9</v>
      </c>
      <c r="AA12" s="371">
        <f t="shared" si="4"/>
        <v>95</v>
      </c>
    </row>
    <row r="13" spans="2:27" ht="12.75">
      <c r="B13" s="458"/>
      <c r="C13" s="459"/>
      <c r="D13" s="437"/>
      <c r="E13" s="9" t="s">
        <v>16</v>
      </c>
      <c r="F13" s="9" t="s">
        <v>21</v>
      </c>
      <c r="G13" s="48" t="s">
        <v>488</v>
      </c>
      <c r="H13" s="9" t="s">
        <v>48</v>
      </c>
      <c r="I13" s="9"/>
      <c r="J13" s="9">
        <v>4</v>
      </c>
      <c r="K13" s="10">
        <f t="shared" si="0"/>
        <v>83</v>
      </c>
      <c r="L13" s="688"/>
      <c r="M13" s="689"/>
      <c r="O13" s="60">
        <v>0</v>
      </c>
      <c r="P13" s="327">
        <f t="shared" si="1"/>
        <v>0</v>
      </c>
      <c r="R13" s="322">
        <v>10</v>
      </c>
      <c r="S13" s="322">
        <v>2</v>
      </c>
      <c r="T13" s="322">
        <v>5</v>
      </c>
      <c r="U13" s="322">
        <v>3</v>
      </c>
      <c r="V13" s="322">
        <v>3</v>
      </c>
      <c r="W13" s="322"/>
      <c r="X13" s="322">
        <f t="shared" si="2"/>
        <v>23</v>
      </c>
      <c r="Y13" s="371">
        <f t="shared" si="3"/>
        <v>92</v>
      </c>
      <c r="Z13" s="371">
        <v>-9</v>
      </c>
      <c r="AA13" s="371">
        <f t="shared" si="4"/>
        <v>83</v>
      </c>
    </row>
    <row r="14" spans="2:27" ht="12.75">
      <c r="B14" s="458"/>
      <c r="C14" s="459"/>
      <c r="D14" s="437"/>
      <c r="E14" s="9" t="s">
        <v>17</v>
      </c>
      <c r="F14" s="9" t="s">
        <v>20</v>
      </c>
      <c r="G14" s="48" t="s">
        <v>488</v>
      </c>
      <c r="H14" s="9" t="s">
        <v>48</v>
      </c>
      <c r="I14" s="9"/>
      <c r="J14" s="9">
        <v>4</v>
      </c>
      <c r="K14" s="10">
        <f t="shared" si="0"/>
        <v>75</v>
      </c>
      <c r="L14" s="688"/>
      <c r="M14" s="689"/>
      <c r="O14" s="60">
        <v>0</v>
      </c>
      <c r="P14" s="327">
        <f t="shared" si="1"/>
        <v>0</v>
      </c>
      <c r="R14" s="322">
        <v>10</v>
      </c>
      <c r="S14" s="322">
        <v>5</v>
      </c>
      <c r="T14" s="322"/>
      <c r="U14" s="322">
        <v>3</v>
      </c>
      <c r="V14" s="322">
        <v>3</v>
      </c>
      <c r="W14" s="322"/>
      <c r="X14" s="322">
        <f t="shared" si="2"/>
        <v>21</v>
      </c>
      <c r="Y14" s="371">
        <f t="shared" si="3"/>
        <v>84</v>
      </c>
      <c r="Z14" s="371">
        <v>-9</v>
      </c>
      <c r="AA14" s="371">
        <f t="shared" si="4"/>
        <v>75</v>
      </c>
    </row>
    <row r="15" spans="2:27" ht="12.75">
      <c r="B15" s="483"/>
      <c r="C15" s="484"/>
      <c r="D15" s="480"/>
      <c r="E15" s="9" t="s">
        <v>16</v>
      </c>
      <c r="F15" s="9" t="s">
        <v>20</v>
      </c>
      <c r="G15" s="48" t="s">
        <v>488</v>
      </c>
      <c r="H15" s="9" t="s">
        <v>48</v>
      </c>
      <c r="I15" s="9"/>
      <c r="J15" s="9">
        <v>4</v>
      </c>
      <c r="K15" s="10">
        <f t="shared" si="0"/>
        <v>63</v>
      </c>
      <c r="L15" s="546"/>
      <c r="M15" s="547"/>
      <c r="O15" s="60">
        <v>0</v>
      </c>
      <c r="P15" s="327">
        <f t="shared" si="1"/>
        <v>0</v>
      </c>
      <c r="R15" s="322">
        <v>10</v>
      </c>
      <c r="S15" s="322">
        <v>2</v>
      </c>
      <c r="T15" s="322"/>
      <c r="U15" s="322">
        <v>3</v>
      </c>
      <c r="V15" s="322">
        <v>3</v>
      </c>
      <c r="W15" s="322"/>
      <c r="X15" s="322">
        <f t="shared" si="2"/>
        <v>18</v>
      </c>
      <c r="Y15" s="371">
        <f t="shared" si="3"/>
        <v>72</v>
      </c>
      <c r="Z15" s="371">
        <v>-9</v>
      </c>
      <c r="AA15" s="371">
        <f t="shared" si="4"/>
        <v>63</v>
      </c>
    </row>
    <row r="16" spans="2:27" ht="12.75" customHeight="1">
      <c r="B16" s="576" t="s">
        <v>1088</v>
      </c>
      <c r="C16" s="446"/>
      <c r="D16" s="436" t="s">
        <v>23</v>
      </c>
      <c r="E16" s="9" t="s">
        <v>17</v>
      </c>
      <c r="F16" s="9" t="s">
        <v>21</v>
      </c>
      <c r="G16" s="48"/>
      <c r="H16" s="9"/>
      <c r="I16" s="9"/>
      <c r="J16" s="9">
        <v>4</v>
      </c>
      <c r="K16" s="10">
        <f t="shared" si="0"/>
        <v>92</v>
      </c>
      <c r="L16" s="530" t="s">
        <v>482</v>
      </c>
      <c r="M16" s="531"/>
      <c r="O16" s="60">
        <v>0</v>
      </c>
      <c r="P16" s="327">
        <f t="shared" si="1"/>
        <v>0</v>
      </c>
      <c r="R16" s="322">
        <v>10</v>
      </c>
      <c r="S16" s="322">
        <v>5</v>
      </c>
      <c r="T16" s="322">
        <v>5</v>
      </c>
      <c r="U16" s="322"/>
      <c r="V16" s="322">
        <v>3</v>
      </c>
      <c r="W16" s="322"/>
      <c r="X16" s="322">
        <f t="shared" si="2"/>
        <v>23</v>
      </c>
      <c r="Y16" s="371">
        <f t="shared" si="3"/>
        <v>92</v>
      </c>
      <c r="Z16" s="371">
        <v>0</v>
      </c>
      <c r="AA16" s="371">
        <f t="shared" si="4"/>
        <v>92</v>
      </c>
    </row>
    <row r="17" spans="2:27" ht="12.75">
      <c r="B17" s="458"/>
      <c r="C17" s="459"/>
      <c r="D17" s="480"/>
      <c r="E17" s="9" t="s">
        <v>16</v>
      </c>
      <c r="F17" s="9" t="s">
        <v>21</v>
      </c>
      <c r="G17" s="48"/>
      <c r="H17" s="9"/>
      <c r="I17" s="9"/>
      <c r="J17" s="9">
        <v>4</v>
      </c>
      <c r="K17" s="10">
        <f t="shared" si="0"/>
        <v>68</v>
      </c>
      <c r="L17" s="532"/>
      <c r="M17" s="533"/>
      <c r="O17" s="60">
        <v>0</v>
      </c>
      <c r="P17" s="327">
        <f t="shared" si="1"/>
        <v>0</v>
      </c>
      <c r="R17" s="322">
        <v>10</v>
      </c>
      <c r="S17" s="322">
        <v>2</v>
      </c>
      <c r="T17" s="322">
        <v>5</v>
      </c>
      <c r="U17" s="322"/>
      <c r="V17" s="322"/>
      <c r="W17" s="322"/>
      <c r="X17" s="322">
        <f t="shared" si="2"/>
        <v>17</v>
      </c>
      <c r="Y17" s="371">
        <f t="shared" si="3"/>
        <v>68</v>
      </c>
      <c r="Z17" s="371">
        <v>0</v>
      </c>
      <c r="AA17" s="371">
        <f t="shared" si="4"/>
        <v>68</v>
      </c>
    </row>
    <row r="18" spans="2:27" ht="12.75">
      <c r="B18" s="458"/>
      <c r="C18" s="459"/>
      <c r="D18" s="436" t="s">
        <v>268</v>
      </c>
      <c r="E18" s="9" t="s">
        <v>17</v>
      </c>
      <c r="F18" s="9" t="s">
        <v>21</v>
      </c>
      <c r="G18" s="48"/>
      <c r="H18" s="9"/>
      <c r="I18" s="9"/>
      <c r="J18" s="9">
        <v>4</v>
      </c>
      <c r="K18" s="10">
        <f t="shared" si="0"/>
        <v>60</v>
      </c>
      <c r="L18" s="532"/>
      <c r="M18" s="533"/>
      <c r="O18" s="60">
        <v>0</v>
      </c>
      <c r="P18" s="327">
        <f t="shared" si="1"/>
        <v>0</v>
      </c>
      <c r="R18" s="322">
        <v>5</v>
      </c>
      <c r="S18" s="322">
        <v>5</v>
      </c>
      <c r="T18" s="322">
        <v>5</v>
      </c>
      <c r="U18" s="322"/>
      <c r="V18" s="322"/>
      <c r="W18" s="322"/>
      <c r="X18" s="322">
        <f t="shared" si="2"/>
        <v>15</v>
      </c>
      <c r="Y18" s="371">
        <f t="shared" si="3"/>
        <v>60</v>
      </c>
      <c r="Z18" s="371">
        <v>0</v>
      </c>
      <c r="AA18" s="371">
        <f t="shared" si="4"/>
        <v>60</v>
      </c>
    </row>
    <row r="19" spans="2:27" ht="12.75">
      <c r="B19" s="458"/>
      <c r="C19" s="459"/>
      <c r="D19" s="480"/>
      <c r="E19" s="9" t="s">
        <v>16</v>
      </c>
      <c r="F19" s="9" t="s">
        <v>21</v>
      </c>
      <c r="G19" s="48"/>
      <c r="H19" s="9"/>
      <c r="I19" s="9"/>
      <c r="J19" s="9">
        <v>4</v>
      </c>
      <c r="K19" s="10">
        <f t="shared" si="0"/>
        <v>48</v>
      </c>
      <c r="L19" s="532"/>
      <c r="M19" s="533"/>
      <c r="O19" s="60">
        <v>0</v>
      </c>
      <c r="P19" s="327">
        <f t="shared" si="1"/>
        <v>0</v>
      </c>
      <c r="R19" s="322">
        <v>5</v>
      </c>
      <c r="S19" s="322">
        <v>2</v>
      </c>
      <c r="T19" s="322">
        <v>5</v>
      </c>
      <c r="U19" s="322"/>
      <c r="V19" s="322"/>
      <c r="W19" s="322"/>
      <c r="X19" s="322">
        <f t="shared" si="2"/>
        <v>12</v>
      </c>
      <c r="Y19" s="371">
        <f t="shared" si="3"/>
        <v>48</v>
      </c>
      <c r="Z19" s="371">
        <v>0</v>
      </c>
      <c r="AA19" s="371">
        <f t="shared" si="4"/>
        <v>48</v>
      </c>
    </row>
    <row r="20" spans="2:27" ht="12.75">
      <c r="B20" s="458"/>
      <c r="C20" s="459"/>
      <c r="D20" s="436" t="s">
        <v>23</v>
      </c>
      <c r="E20" s="9" t="s">
        <v>17</v>
      </c>
      <c r="F20" s="9" t="s">
        <v>20</v>
      </c>
      <c r="G20" s="48"/>
      <c r="H20" s="9"/>
      <c r="I20" s="9"/>
      <c r="J20" s="9">
        <v>4</v>
      </c>
      <c r="K20" s="10">
        <f t="shared" si="0"/>
        <v>60</v>
      </c>
      <c r="L20" s="532"/>
      <c r="M20" s="533"/>
      <c r="O20" s="60">
        <v>0</v>
      </c>
      <c r="P20" s="327">
        <f t="shared" si="1"/>
        <v>0</v>
      </c>
      <c r="R20" s="322">
        <v>10</v>
      </c>
      <c r="S20" s="322">
        <v>5</v>
      </c>
      <c r="T20" s="322"/>
      <c r="U20" s="322"/>
      <c r="V20" s="322"/>
      <c r="W20" s="322"/>
      <c r="X20" s="322">
        <f t="shared" si="2"/>
        <v>15</v>
      </c>
      <c r="Y20" s="371">
        <f t="shared" si="3"/>
        <v>60</v>
      </c>
      <c r="Z20" s="371">
        <v>0</v>
      </c>
      <c r="AA20" s="371">
        <f t="shared" si="4"/>
        <v>60</v>
      </c>
    </row>
    <row r="21" spans="2:27" ht="12.75">
      <c r="B21" s="458"/>
      <c r="C21" s="459"/>
      <c r="D21" s="480"/>
      <c r="E21" s="9" t="s">
        <v>16</v>
      </c>
      <c r="F21" s="9"/>
      <c r="G21" s="48"/>
      <c r="H21" s="9"/>
      <c r="I21" s="9"/>
      <c r="J21" s="9">
        <v>4</v>
      </c>
      <c r="K21" s="10">
        <f t="shared" si="0"/>
        <v>48</v>
      </c>
      <c r="L21" s="532"/>
      <c r="M21" s="533"/>
      <c r="O21" s="60">
        <v>0</v>
      </c>
      <c r="P21" s="327">
        <f t="shared" si="1"/>
        <v>0</v>
      </c>
      <c r="R21" s="322">
        <v>10</v>
      </c>
      <c r="S21" s="322">
        <v>2</v>
      </c>
      <c r="T21" s="322"/>
      <c r="U21" s="322"/>
      <c r="V21" s="322"/>
      <c r="W21" s="322"/>
      <c r="X21" s="322">
        <f t="shared" si="2"/>
        <v>12</v>
      </c>
      <c r="Y21" s="371">
        <f t="shared" si="3"/>
        <v>48</v>
      </c>
      <c r="Z21" s="371">
        <v>0</v>
      </c>
      <c r="AA21" s="371">
        <f t="shared" si="4"/>
        <v>48</v>
      </c>
    </row>
    <row r="22" spans="2:27" ht="12.75">
      <c r="B22" s="458"/>
      <c r="C22" s="459"/>
      <c r="D22" s="436" t="s">
        <v>268</v>
      </c>
      <c r="E22" s="9" t="s">
        <v>17</v>
      </c>
      <c r="F22" s="9" t="s">
        <v>20</v>
      </c>
      <c r="G22" s="48"/>
      <c r="H22" s="9"/>
      <c r="I22" s="9"/>
      <c r="J22" s="9">
        <v>4</v>
      </c>
      <c r="K22" s="10">
        <f t="shared" si="0"/>
        <v>40</v>
      </c>
      <c r="L22" s="532"/>
      <c r="M22" s="533"/>
      <c r="O22" s="60">
        <v>0</v>
      </c>
      <c r="P22" s="327">
        <f t="shared" si="1"/>
        <v>0</v>
      </c>
      <c r="R22" s="322">
        <v>5</v>
      </c>
      <c r="S22" s="322">
        <v>5</v>
      </c>
      <c r="T22" s="322"/>
      <c r="U22" s="322"/>
      <c r="V22" s="322"/>
      <c r="W22" s="322"/>
      <c r="X22" s="322">
        <f t="shared" si="2"/>
        <v>10</v>
      </c>
      <c r="Y22" s="371">
        <f t="shared" si="3"/>
        <v>40</v>
      </c>
      <c r="Z22" s="371">
        <v>0</v>
      </c>
      <c r="AA22" s="371">
        <f t="shared" si="4"/>
        <v>40</v>
      </c>
    </row>
    <row r="23" spans="2:27" ht="12.75">
      <c r="B23" s="483"/>
      <c r="C23" s="484"/>
      <c r="D23" s="480"/>
      <c r="E23" s="9" t="s">
        <v>16</v>
      </c>
      <c r="F23" s="9"/>
      <c r="G23" s="48"/>
      <c r="H23" s="9"/>
      <c r="I23" s="9"/>
      <c r="J23" s="9">
        <v>4</v>
      </c>
      <c r="K23" s="10">
        <f t="shared" si="0"/>
        <v>28</v>
      </c>
      <c r="L23" s="532"/>
      <c r="M23" s="533"/>
      <c r="O23" s="60">
        <v>0</v>
      </c>
      <c r="P23" s="327">
        <f t="shared" si="1"/>
        <v>0</v>
      </c>
      <c r="R23" s="322">
        <v>5</v>
      </c>
      <c r="S23" s="322">
        <v>2</v>
      </c>
      <c r="T23" s="322"/>
      <c r="U23" s="322"/>
      <c r="V23" s="322"/>
      <c r="W23" s="322"/>
      <c r="X23" s="322">
        <f t="shared" si="2"/>
        <v>7</v>
      </c>
      <c r="Y23" s="371">
        <f t="shared" si="3"/>
        <v>28</v>
      </c>
      <c r="Z23" s="371">
        <v>0</v>
      </c>
      <c r="AA23" s="371">
        <f t="shared" si="4"/>
        <v>28</v>
      </c>
    </row>
    <row r="24" spans="2:27" ht="12.75" customHeight="1">
      <c r="B24" s="576" t="s">
        <v>1089</v>
      </c>
      <c r="C24" s="446"/>
      <c r="D24" s="436" t="s">
        <v>23</v>
      </c>
      <c r="E24" s="9" t="s">
        <v>17</v>
      </c>
      <c r="F24" s="9" t="s">
        <v>21</v>
      </c>
      <c r="G24" s="48" t="s">
        <v>488</v>
      </c>
      <c r="H24" s="9"/>
      <c r="I24" s="9"/>
      <c r="J24" s="9">
        <v>4</v>
      </c>
      <c r="K24" s="10">
        <f t="shared" si="0"/>
        <v>83</v>
      </c>
      <c r="L24" s="532"/>
      <c r="M24" s="533"/>
      <c r="O24" s="60">
        <v>0</v>
      </c>
      <c r="P24" s="327">
        <f t="shared" si="1"/>
        <v>0</v>
      </c>
      <c r="R24" s="322">
        <v>10</v>
      </c>
      <c r="S24" s="322">
        <v>5</v>
      </c>
      <c r="T24" s="322">
        <v>5</v>
      </c>
      <c r="U24" s="322">
        <v>3</v>
      </c>
      <c r="V24" s="322"/>
      <c r="W24" s="322"/>
      <c r="X24" s="322">
        <f t="shared" si="2"/>
        <v>23</v>
      </c>
      <c r="Y24" s="371">
        <f t="shared" si="3"/>
        <v>92</v>
      </c>
      <c r="Z24" s="371">
        <v>-9</v>
      </c>
      <c r="AA24" s="371">
        <f t="shared" si="4"/>
        <v>83</v>
      </c>
    </row>
    <row r="25" spans="2:27" ht="12.75">
      <c r="B25" s="458"/>
      <c r="C25" s="459"/>
      <c r="D25" s="480"/>
      <c r="E25" s="9" t="s">
        <v>16</v>
      </c>
      <c r="F25" s="9" t="s">
        <v>21</v>
      </c>
      <c r="G25" s="48" t="s">
        <v>488</v>
      </c>
      <c r="H25" s="9"/>
      <c r="I25" s="9"/>
      <c r="J25" s="9">
        <v>4</v>
      </c>
      <c r="K25" s="10">
        <f t="shared" si="0"/>
        <v>71</v>
      </c>
      <c r="L25" s="532"/>
      <c r="M25" s="533"/>
      <c r="O25" s="60">
        <v>0</v>
      </c>
      <c r="P25" s="327">
        <f t="shared" si="1"/>
        <v>0</v>
      </c>
      <c r="R25" s="322">
        <v>10</v>
      </c>
      <c r="S25" s="322">
        <v>2</v>
      </c>
      <c r="T25" s="322">
        <v>5</v>
      </c>
      <c r="U25" s="322">
        <v>3</v>
      </c>
      <c r="V25" s="322"/>
      <c r="W25" s="322"/>
      <c r="X25" s="322">
        <f t="shared" si="2"/>
        <v>20</v>
      </c>
      <c r="Y25" s="371">
        <f t="shared" si="3"/>
        <v>80</v>
      </c>
      <c r="Z25" s="371">
        <v>-9</v>
      </c>
      <c r="AA25" s="371">
        <f t="shared" si="4"/>
        <v>71</v>
      </c>
    </row>
    <row r="26" spans="2:27" ht="12.75">
      <c r="B26" s="458"/>
      <c r="C26" s="459"/>
      <c r="D26" s="436" t="s">
        <v>268</v>
      </c>
      <c r="E26" s="9" t="s">
        <v>17</v>
      </c>
      <c r="F26" s="9" t="s">
        <v>21</v>
      </c>
      <c r="G26" s="48" t="s">
        <v>488</v>
      </c>
      <c r="H26" s="9"/>
      <c r="I26" s="9"/>
      <c r="J26" s="9">
        <v>4</v>
      </c>
      <c r="K26" s="10">
        <f t="shared" si="0"/>
        <v>63</v>
      </c>
      <c r="L26" s="532"/>
      <c r="M26" s="533"/>
      <c r="O26" s="60">
        <v>0</v>
      </c>
      <c r="P26" s="327">
        <f t="shared" si="1"/>
        <v>0</v>
      </c>
      <c r="R26" s="322">
        <v>5</v>
      </c>
      <c r="S26" s="322">
        <v>5</v>
      </c>
      <c r="T26" s="322">
        <v>5</v>
      </c>
      <c r="U26" s="322">
        <v>3</v>
      </c>
      <c r="V26" s="322"/>
      <c r="W26" s="322"/>
      <c r="X26" s="322">
        <f t="shared" si="2"/>
        <v>18</v>
      </c>
      <c r="Y26" s="371">
        <f t="shared" si="3"/>
        <v>72</v>
      </c>
      <c r="Z26" s="371">
        <v>-9</v>
      </c>
      <c r="AA26" s="371">
        <f t="shared" si="4"/>
        <v>63</v>
      </c>
    </row>
    <row r="27" spans="2:27" ht="12.75">
      <c r="B27" s="458"/>
      <c r="C27" s="459"/>
      <c r="D27" s="480"/>
      <c r="E27" s="9" t="s">
        <v>16</v>
      </c>
      <c r="F27" s="9" t="s">
        <v>21</v>
      </c>
      <c r="G27" s="48" t="s">
        <v>488</v>
      </c>
      <c r="H27" s="9"/>
      <c r="I27" s="9"/>
      <c r="J27" s="9">
        <v>4</v>
      </c>
      <c r="K27" s="10">
        <f t="shared" si="0"/>
        <v>51</v>
      </c>
      <c r="L27" s="532"/>
      <c r="M27" s="533"/>
      <c r="O27" s="60">
        <v>0</v>
      </c>
      <c r="P27" s="327">
        <f t="shared" si="1"/>
        <v>0</v>
      </c>
      <c r="R27" s="322">
        <v>5</v>
      </c>
      <c r="S27" s="322">
        <v>2</v>
      </c>
      <c r="T27" s="322">
        <v>5</v>
      </c>
      <c r="U27" s="322">
        <v>3</v>
      </c>
      <c r="V27" s="322"/>
      <c r="W27" s="322"/>
      <c r="X27" s="322">
        <f t="shared" si="2"/>
        <v>15</v>
      </c>
      <c r="Y27" s="371">
        <f t="shared" si="3"/>
        <v>60</v>
      </c>
      <c r="Z27" s="371">
        <v>-9</v>
      </c>
      <c r="AA27" s="371">
        <f t="shared" si="4"/>
        <v>51</v>
      </c>
    </row>
    <row r="28" spans="2:27" ht="12.75">
      <c r="B28" s="458"/>
      <c r="C28" s="459"/>
      <c r="D28" s="436" t="s">
        <v>23</v>
      </c>
      <c r="E28" s="9" t="s">
        <v>17</v>
      </c>
      <c r="F28" s="9" t="s">
        <v>20</v>
      </c>
      <c r="G28" s="48" t="s">
        <v>488</v>
      </c>
      <c r="H28" s="9"/>
      <c r="I28" s="9"/>
      <c r="J28" s="9">
        <v>4</v>
      </c>
      <c r="K28" s="10">
        <f t="shared" si="0"/>
        <v>63</v>
      </c>
      <c r="L28" s="532"/>
      <c r="M28" s="533"/>
      <c r="O28" s="60">
        <v>0</v>
      </c>
      <c r="P28" s="327">
        <f t="shared" si="1"/>
        <v>0</v>
      </c>
      <c r="R28" s="322">
        <v>10</v>
      </c>
      <c r="S28" s="322">
        <v>5</v>
      </c>
      <c r="T28" s="322"/>
      <c r="U28" s="322">
        <v>3</v>
      </c>
      <c r="V28" s="322"/>
      <c r="W28" s="322"/>
      <c r="X28" s="322">
        <f t="shared" si="2"/>
        <v>18</v>
      </c>
      <c r="Y28" s="371">
        <f t="shared" si="3"/>
        <v>72</v>
      </c>
      <c r="Z28" s="371">
        <v>-9</v>
      </c>
      <c r="AA28" s="371">
        <f t="shared" si="4"/>
        <v>63</v>
      </c>
    </row>
    <row r="29" spans="2:27" ht="12.75">
      <c r="B29" s="458"/>
      <c r="C29" s="459"/>
      <c r="D29" s="480"/>
      <c r="E29" s="9" t="s">
        <v>16</v>
      </c>
      <c r="F29" s="9" t="s">
        <v>20</v>
      </c>
      <c r="G29" s="48" t="s">
        <v>488</v>
      </c>
      <c r="H29" s="9"/>
      <c r="I29" s="9"/>
      <c r="J29" s="9">
        <v>4</v>
      </c>
      <c r="K29" s="10">
        <f t="shared" si="0"/>
        <v>51</v>
      </c>
      <c r="L29" s="532"/>
      <c r="M29" s="533"/>
      <c r="O29" s="60">
        <v>0</v>
      </c>
      <c r="P29" s="327">
        <f t="shared" si="1"/>
        <v>0</v>
      </c>
      <c r="R29" s="322">
        <v>10</v>
      </c>
      <c r="S29" s="322">
        <v>2</v>
      </c>
      <c r="T29" s="322"/>
      <c r="U29" s="322">
        <v>3</v>
      </c>
      <c r="V29" s="322"/>
      <c r="W29" s="322"/>
      <c r="X29" s="322">
        <f t="shared" si="2"/>
        <v>15</v>
      </c>
      <c r="Y29" s="371">
        <f t="shared" si="3"/>
        <v>60</v>
      </c>
      <c r="Z29" s="371">
        <v>-9</v>
      </c>
      <c r="AA29" s="371">
        <f t="shared" si="4"/>
        <v>51</v>
      </c>
    </row>
    <row r="30" spans="2:27" ht="12.75">
      <c r="B30" s="458"/>
      <c r="C30" s="459"/>
      <c r="D30" s="436" t="s">
        <v>268</v>
      </c>
      <c r="E30" s="9" t="s">
        <v>17</v>
      </c>
      <c r="F30" s="9" t="s">
        <v>20</v>
      </c>
      <c r="G30" s="48" t="s">
        <v>488</v>
      </c>
      <c r="H30" s="9"/>
      <c r="I30" s="9"/>
      <c r="J30" s="9">
        <v>4</v>
      </c>
      <c r="K30" s="10">
        <f t="shared" si="0"/>
        <v>43</v>
      </c>
      <c r="L30" s="532"/>
      <c r="M30" s="533"/>
      <c r="O30" s="60">
        <v>0</v>
      </c>
      <c r="P30" s="327">
        <f t="shared" si="1"/>
        <v>0</v>
      </c>
      <c r="R30" s="322">
        <v>5</v>
      </c>
      <c r="S30" s="322">
        <v>5</v>
      </c>
      <c r="T30" s="322"/>
      <c r="U30" s="322">
        <v>3</v>
      </c>
      <c r="V30" s="322"/>
      <c r="W30" s="322"/>
      <c r="X30" s="322">
        <f t="shared" si="2"/>
        <v>13</v>
      </c>
      <c r="Y30" s="371">
        <f t="shared" si="3"/>
        <v>52</v>
      </c>
      <c r="Z30" s="371">
        <v>-9</v>
      </c>
      <c r="AA30" s="371">
        <f t="shared" si="4"/>
        <v>43</v>
      </c>
    </row>
    <row r="31" spans="2:27" ht="12.75">
      <c r="B31" s="483"/>
      <c r="C31" s="484"/>
      <c r="D31" s="480"/>
      <c r="E31" s="9" t="s">
        <v>16</v>
      </c>
      <c r="F31" s="9" t="s">
        <v>20</v>
      </c>
      <c r="G31" s="48" t="s">
        <v>488</v>
      </c>
      <c r="H31" s="9"/>
      <c r="I31" s="9"/>
      <c r="J31" s="9">
        <v>4</v>
      </c>
      <c r="K31" s="10">
        <f t="shared" si="0"/>
        <v>31</v>
      </c>
      <c r="L31" s="534"/>
      <c r="M31" s="535"/>
      <c r="O31" s="60">
        <v>0</v>
      </c>
      <c r="P31" s="327">
        <f t="shared" si="1"/>
        <v>0</v>
      </c>
      <c r="R31" s="322">
        <v>5</v>
      </c>
      <c r="S31" s="322">
        <v>2</v>
      </c>
      <c r="T31" s="322"/>
      <c r="U31" s="322">
        <v>3</v>
      </c>
      <c r="V31" s="322"/>
      <c r="W31" s="322"/>
      <c r="X31" s="322">
        <f t="shared" si="2"/>
        <v>10</v>
      </c>
      <c r="Y31" s="371">
        <f t="shared" si="3"/>
        <v>40</v>
      </c>
      <c r="Z31" s="371">
        <v>-9</v>
      </c>
      <c r="AA31" s="371">
        <f t="shared" si="4"/>
        <v>31</v>
      </c>
    </row>
    <row r="32" spans="2:27" ht="12.75" customHeight="1">
      <c r="B32" s="445" t="s">
        <v>490</v>
      </c>
      <c r="C32" s="446"/>
      <c r="D32" s="436" t="s">
        <v>23</v>
      </c>
      <c r="E32" s="436" t="s">
        <v>16</v>
      </c>
      <c r="F32" s="9" t="s">
        <v>20</v>
      </c>
      <c r="G32" s="9"/>
      <c r="H32" s="48" t="s">
        <v>48</v>
      </c>
      <c r="I32" s="48"/>
      <c r="J32" s="9">
        <v>4</v>
      </c>
      <c r="K32" s="10">
        <f t="shared" si="0"/>
        <v>60</v>
      </c>
      <c r="L32" s="530" t="s">
        <v>93</v>
      </c>
      <c r="M32" s="531"/>
      <c r="O32" s="60">
        <v>0</v>
      </c>
      <c r="P32" s="327">
        <f t="shared" si="1"/>
        <v>0</v>
      </c>
      <c r="R32" s="322">
        <v>10</v>
      </c>
      <c r="S32" s="322">
        <v>2</v>
      </c>
      <c r="T32" s="322"/>
      <c r="U32" s="322"/>
      <c r="V32" s="322">
        <v>3</v>
      </c>
      <c r="W32" s="322"/>
      <c r="X32" s="322">
        <f t="shared" si="2"/>
        <v>15</v>
      </c>
      <c r="Y32" s="371">
        <f t="shared" si="3"/>
        <v>60</v>
      </c>
      <c r="Z32" s="371">
        <v>0</v>
      </c>
      <c r="AA32" s="371">
        <f t="shared" si="4"/>
        <v>60</v>
      </c>
    </row>
    <row r="33" spans="2:27" ht="12.75">
      <c r="B33" s="483"/>
      <c r="C33" s="484"/>
      <c r="D33" s="480"/>
      <c r="E33" s="480"/>
      <c r="F33" s="9" t="s">
        <v>19</v>
      </c>
      <c r="G33" s="9"/>
      <c r="H33" s="48" t="s">
        <v>48</v>
      </c>
      <c r="I33" s="48"/>
      <c r="J33" s="9">
        <v>4</v>
      </c>
      <c r="K33" s="10">
        <f t="shared" si="0"/>
        <v>52</v>
      </c>
      <c r="L33" s="532"/>
      <c r="M33" s="533"/>
      <c r="O33" s="60">
        <v>0</v>
      </c>
      <c r="P33" s="327">
        <f>O33*K33</f>
        <v>0</v>
      </c>
      <c r="R33" s="322">
        <v>10</v>
      </c>
      <c r="S33" s="322">
        <v>2</v>
      </c>
      <c r="T33" s="322">
        <v>-2</v>
      </c>
      <c r="U33" s="322"/>
      <c r="V33" s="322">
        <v>3</v>
      </c>
      <c r="W33" s="322"/>
      <c r="X33" s="322">
        <f t="shared" si="2"/>
        <v>13</v>
      </c>
      <c r="Y33" s="371">
        <f t="shared" si="3"/>
        <v>52</v>
      </c>
      <c r="Z33" s="371">
        <v>0</v>
      </c>
      <c r="AA33" s="371">
        <f t="shared" si="4"/>
        <v>52</v>
      </c>
    </row>
    <row r="34" spans="2:27" ht="12.75" customHeight="1">
      <c r="B34" s="445" t="s">
        <v>491</v>
      </c>
      <c r="C34" s="446"/>
      <c r="D34" s="9" t="s">
        <v>23</v>
      </c>
      <c r="E34" s="9" t="s">
        <v>16</v>
      </c>
      <c r="F34" s="9" t="s">
        <v>19</v>
      </c>
      <c r="G34" s="9"/>
      <c r="H34" s="9"/>
      <c r="I34" s="9"/>
      <c r="J34" s="9">
        <v>4</v>
      </c>
      <c r="K34" s="10">
        <f t="shared" si="0"/>
        <v>40</v>
      </c>
      <c r="L34" s="532"/>
      <c r="M34" s="533"/>
      <c r="O34" s="60">
        <v>0</v>
      </c>
      <c r="P34" s="327">
        <f t="shared" si="1"/>
        <v>0</v>
      </c>
      <c r="R34" s="322">
        <v>10</v>
      </c>
      <c r="S34" s="322">
        <v>2</v>
      </c>
      <c r="T34" s="322">
        <v>-2</v>
      </c>
      <c r="U34" s="322"/>
      <c r="V34" s="322"/>
      <c r="W34" s="322"/>
      <c r="X34" s="322">
        <f t="shared" si="2"/>
        <v>10</v>
      </c>
      <c r="Y34" s="371">
        <f t="shared" si="3"/>
        <v>40</v>
      </c>
      <c r="Z34" s="371">
        <v>0</v>
      </c>
      <c r="AA34" s="371">
        <f t="shared" si="4"/>
        <v>40</v>
      </c>
    </row>
    <row r="35" spans="2:27" ht="12.75">
      <c r="B35" s="483"/>
      <c r="C35" s="484"/>
      <c r="D35" s="151" t="s">
        <v>268</v>
      </c>
      <c r="E35" s="9" t="s">
        <v>16</v>
      </c>
      <c r="F35" s="9" t="s">
        <v>19</v>
      </c>
      <c r="G35" s="9"/>
      <c r="H35" s="9"/>
      <c r="I35" s="9"/>
      <c r="J35" s="9">
        <v>4</v>
      </c>
      <c r="K35" s="10">
        <f t="shared" si="0"/>
        <v>20</v>
      </c>
      <c r="L35" s="534"/>
      <c r="M35" s="535"/>
      <c r="O35" s="60">
        <v>0</v>
      </c>
      <c r="P35" s="327">
        <f t="shared" si="1"/>
        <v>0</v>
      </c>
      <c r="R35" s="322">
        <v>5</v>
      </c>
      <c r="S35" s="322">
        <v>2</v>
      </c>
      <c r="T35" s="322">
        <v>-2</v>
      </c>
      <c r="U35" s="322"/>
      <c r="V35" s="322"/>
      <c r="W35" s="322"/>
      <c r="X35" s="322">
        <f t="shared" si="2"/>
        <v>5</v>
      </c>
      <c r="Y35" s="371">
        <f t="shared" si="3"/>
        <v>20</v>
      </c>
      <c r="Z35" s="371">
        <v>0</v>
      </c>
      <c r="AA35" s="371">
        <f t="shared" si="4"/>
        <v>20</v>
      </c>
    </row>
    <row r="36" spans="2:27" ht="12.75">
      <c r="B36" s="445" t="s">
        <v>492</v>
      </c>
      <c r="C36" s="446"/>
      <c r="D36" s="436" t="s">
        <v>137</v>
      </c>
      <c r="E36" s="436" t="s">
        <v>17</v>
      </c>
      <c r="F36" s="9" t="s">
        <v>21</v>
      </c>
      <c r="G36" s="9"/>
      <c r="H36" s="9"/>
      <c r="I36" s="9"/>
      <c r="J36" s="9">
        <v>4</v>
      </c>
      <c r="K36" s="10">
        <f t="shared" si="0"/>
        <v>80</v>
      </c>
      <c r="L36" s="515" t="s">
        <v>60</v>
      </c>
      <c r="M36" s="515" t="s">
        <v>53</v>
      </c>
      <c r="O36" s="60">
        <v>0</v>
      </c>
      <c r="P36" s="327">
        <f t="shared" si="1"/>
        <v>0</v>
      </c>
      <c r="R36" s="322">
        <v>10</v>
      </c>
      <c r="S36" s="322">
        <v>5</v>
      </c>
      <c r="T36" s="322">
        <v>5</v>
      </c>
      <c r="U36" s="322"/>
      <c r="V36" s="322"/>
      <c r="W36" s="322"/>
      <c r="X36" s="322">
        <f t="shared" si="2"/>
        <v>20</v>
      </c>
      <c r="Y36" s="371">
        <f t="shared" si="3"/>
        <v>80</v>
      </c>
      <c r="Z36" s="371">
        <v>0</v>
      </c>
      <c r="AA36" s="371">
        <f t="shared" si="4"/>
        <v>80</v>
      </c>
    </row>
    <row r="37" spans="2:27" ht="12.75">
      <c r="B37" s="458"/>
      <c r="C37" s="459"/>
      <c r="D37" s="437"/>
      <c r="E37" s="437"/>
      <c r="F37" s="9" t="s">
        <v>20</v>
      </c>
      <c r="G37" s="9"/>
      <c r="H37" s="9"/>
      <c r="I37" s="9"/>
      <c r="J37" s="9">
        <v>4</v>
      </c>
      <c r="K37" s="10">
        <f t="shared" si="0"/>
        <v>60</v>
      </c>
      <c r="L37" s="516"/>
      <c r="M37" s="516"/>
      <c r="O37" s="60">
        <v>0</v>
      </c>
      <c r="P37" s="327">
        <f t="shared" si="1"/>
        <v>0</v>
      </c>
      <c r="R37" s="322">
        <v>10</v>
      </c>
      <c r="S37" s="322">
        <v>5</v>
      </c>
      <c r="T37" s="322"/>
      <c r="U37" s="322"/>
      <c r="V37" s="322"/>
      <c r="W37" s="322"/>
      <c r="X37" s="322">
        <f t="shared" si="2"/>
        <v>15</v>
      </c>
      <c r="Y37" s="371">
        <f t="shared" si="3"/>
        <v>60</v>
      </c>
      <c r="Z37" s="371">
        <v>0</v>
      </c>
      <c r="AA37" s="371">
        <f t="shared" si="4"/>
        <v>60</v>
      </c>
    </row>
    <row r="38" spans="2:27" ht="12.75">
      <c r="B38" s="483"/>
      <c r="C38" s="484"/>
      <c r="D38" s="480"/>
      <c r="E38" s="480"/>
      <c r="F38" s="9" t="s">
        <v>19</v>
      </c>
      <c r="G38" s="9"/>
      <c r="H38" s="9"/>
      <c r="I38" s="9"/>
      <c r="J38" s="9">
        <v>4</v>
      </c>
      <c r="K38" s="10">
        <f t="shared" si="0"/>
        <v>52</v>
      </c>
      <c r="L38" s="517"/>
      <c r="M38" s="516"/>
      <c r="O38" s="60">
        <v>0</v>
      </c>
      <c r="P38" s="327">
        <f t="shared" si="1"/>
        <v>0</v>
      </c>
      <c r="R38" s="322">
        <v>10</v>
      </c>
      <c r="S38" s="322">
        <v>5</v>
      </c>
      <c r="T38" s="322">
        <v>-2</v>
      </c>
      <c r="U38" s="322"/>
      <c r="V38" s="322"/>
      <c r="W38" s="322"/>
      <c r="X38" s="322">
        <f t="shared" si="2"/>
        <v>13</v>
      </c>
      <c r="Y38" s="371">
        <f t="shared" si="3"/>
        <v>52</v>
      </c>
      <c r="Z38" s="371">
        <v>0</v>
      </c>
      <c r="AA38" s="371">
        <f t="shared" si="4"/>
        <v>52</v>
      </c>
    </row>
    <row r="39" spans="2:27" ht="12.75">
      <c r="B39" s="445" t="s">
        <v>493</v>
      </c>
      <c r="C39" s="446"/>
      <c r="D39" s="436" t="s">
        <v>194</v>
      </c>
      <c r="E39" s="436" t="s">
        <v>49</v>
      </c>
      <c r="F39" s="9" t="s">
        <v>21</v>
      </c>
      <c r="G39" s="9" t="s">
        <v>173</v>
      </c>
      <c r="H39" s="9"/>
      <c r="I39" s="9"/>
      <c r="J39" s="9">
        <v>4</v>
      </c>
      <c r="K39" s="10">
        <f t="shared" si="0"/>
        <v>60</v>
      </c>
      <c r="L39" s="515" t="s">
        <v>42</v>
      </c>
      <c r="M39" s="516"/>
      <c r="O39" s="60">
        <v>0</v>
      </c>
      <c r="P39" s="327">
        <f t="shared" si="1"/>
        <v>0</v>
      </c>
      <c r="R39" s="322">
        <v>10</v>
      </c>
      <c r="S39" s="322"/>
      <c r="T39" s="322">
        <v>5</v>
      </c>
      <c r="U39" s="322"/>
      <c r="V39" s="322"/>
      <c r="W39" s="322"/>
      <c r="X39" s="322">
        <f t="shared" si="2"/>
        <v>15</v>
      </c>
      <c r="Y39" s="371">
        <f t="shared" si="3"/>
        <v>60</v>
      </c>
      <c r="Z39" s="371">
        <v>0</v>
      </c>
      <c r="AA39" s="371">
        <f t="shared" si="4"/>
        <v>60</v>
      </c>
    </row>
    <row r="40" spans="2:27" ht="12.75">
      <c r="B40" s="458"/>
      <c r="C40" s="459"/>
      <c r="D40" s="437"/>
      <c r="E40" s="437"/>
      <c r="F40" s="9" t="s">
        <v>20</v>
      </c>
      <c r="G40" s="9" t="s">
        <v>173</v>
      </c>
      <c r="H40" s="9"/>
      <c r="I40" s="9"/>
      <c r="J40" s="9">
        <v>4</v>
      </c>
      <c r="K40" s="10">
        <f t="shared" si="0"/>
        <v>40</v>
      </c>
      <c r="L40" s="516"/>
      <c r="M40" s="516"/>
      <c r="O40" s="60">
        <v>0</v>
      </c>
      <c r="P40" s="327">
        <f t="shared" si="1"/>
        <v>0</v>
      </c>
      <c r="R40" s="322">
        <v>10</v>
      </c>
      <c r="S40" s="322"/>
      <c r="T40" s="322"/>
      <c r="U40" s="322"/>
      <c r="V40" s="322"/>
      <c r="W40" s="322"/>
      <c r="X40" s="322">
        <f aca="true" t="shared" si="5" ref="X40:X57">SUM(R40:W40)</f>
        <v>10</v>
      </c>
      <c r="Y40" s="371">
        <f aca="true" t="shared" si="6" ref="Y40:Y57">X40*J40</f>
        <v>40</v>
      </c>
      <c r="Z40" s="371">
        <v>0</v>
      </c>
      <c r="AA40" s="371">
        <f t="shared" si="4"/>
        <v>40</v>
      </c>
    </row>
    <row r="41" spans="2:27" ht="12.75">
      <c r="B41" s="483"/>
      <c r="C41" s="484"/>
      <c r="D41" s="480"/>
      <c r="E41" s="480"/>
      <c r="F41" s="9" t="s">
        <v>19</v>
      </c>
      <c r="G41" s="9" t="s">
        <v>173</v>
      </c>
      <c r="H41" s="9"/>
      <c r="I41" s="9"/>
      <c r="J41" s="9">
        <v>4</v>
      </c>
      <c r="K41" s="10">
        <f t="shared" si="0"/>
        <v>32</v>
      </c>
      <c r="L41" s="517"/>
      <c r="M41" s="516"/>
      <c r="O41" s="60">
        <v>0</v>
      </c>
      <c r="P41" s="327">
        <f t="shared" si="1"/>
        <v>0</v>
      </c>
      <c r="R41" s="322">
        <v>10</v>
      </c>
      <c r="S41" s="322"/>
      <c r="T41" s="322">
        <v>-2</v>
      </c>
      <c r="U41" s="322"/>
      <c r="V41" s="322"/>
      <c r="W41" s="322"/>
      <c r="X41" s="322">
        <f t="shared" si="5"/>
        <v>8</v>
      </c>
      <c r="Y41" s="371">
        <f t="shared" si="6"/>
        <v>32</v>
      </c>
      <c r="Z41" s="371">
        <v>0</v>
      </c>
      <c r="AA41" s="371">
        <f t="shared" si="4"/>
        <v>32</v>
      </c>
    </row>
    <row r="42" spans="2:27" ht="12.75">
      <c r="B42" s="445" t="s">
        <v>494</v>
      </c>
      <c r="C42" s="446"/>
      <c r="D42" s="436" t="s">
        <v>27</v>
      </c>
      <c r="E42" s="436" t="s">
        <v>225</v>
      </c>
      <c r="F42" s="9" t="s">
        <v>21</v>
      </c>
      <c r="G42" s="9"/>
      <c r="H42" s="9" t="s">
        <v>172</v>
      </c>
      <c r="I42" s="9"/>
      <c r="J42" s="9">
        <v>4</v>
      </c>
      <c r="K42" s="10">
        <f t="shared" si="0"/>
        <v>112</v>
      </c>
      <c r="L42" s="515" t="s">
        <v>42</v>
      </c>
      <c r="M42" s="516"/>
      <c r="O42" s="60">
        <v>0</v>
      </c>
      <c r="P42" s="327">
        <f t="shared" si="1"/>
        <v>0</v>
      </c>
      <c r="R42" s="322">
        <v>10</v>
      </c>
      <c r="S42" s="322">
        <v>10</v>
      </c>
      <c r="T42" s="322">
        <v>5</v>
      </c>
      <c r="U42" s="322"/>
      <c r="V42" s="322">
        <v>3</v>
      </c>
      <c r="W42" s="322"/>
      <c r="X42" s="322">
        <f t="shared" si="5"/>
        <v>28</v>
      </c>
      <c r="Y42" s="371">
        <f t="shared" si="6"/>
        <v>112</v>
      </c>
      <c r="Z42" s="371">
        <v>0</v>
      </c>
      <c r="AA42" s="371">
        <f t="shared" si="4"/>
        <v>112</v>
      </c>
    </row>
    <row r="43" spans="2:27" ht="12.75">
      <c r="B43" s="458"/>
      <c r="C43" s="459"/>
      <c r="D43" s="437"/>
      <c r="E43" s="437"/>
      <c r="F43" s="9" t="s">
        <v>20</v>
      </c>
      <c r="G43" s="9"/>
      <c r="H43" s="9" t="s">
        <v>172</v>
      </c>
      <c r="I43" s="9"/>
      <c r="J43" s="9">
        <v>4</v>
      </c>
      <c r="K43" s="10">
        <f t="shared" si="0"/>
        <v>92</v>
      </c>
      <c r="L43" s="516"/>
      <c r="M43" s="516"/>
      <c r="O43" s="60">
        <v>0</v>
      </c>
      <c r="P43" s="327">
        <f t="shared" si="1"/>
        <v>0</v>
      </c>
      <c r="R43" s="322">
        <v>10</v>
      </c>
      <c r="S43" s="322">
        <v>10</v>
      </c>
      <c r="T43" s="322"/>
      <c r="U43" s="322"/>
      <c r="V43" s="322">
        <v>3</v>
      </c>
      <c r="W43" s="322"/>
      <c r="X43" s="322">
        <f t="shared" si="5"/>
        <v>23</v>
      </c>
      <c r="Y43" s="371">
        <f t="shared" si="6"/>
        <v>92</v>
      </c>
      <c r="Z43" s="371">
        <v>0</v>
      </c>
      <c r="AA43" s="371">
        <f t="shared" si="4"/>
        <v>92</v>
      </c>
    </row>
    <row r="44" spans="2:27" ht="12.75">
      <c r="B44" s="483"/>
      <c r="C44" s="484"/>
      <c r="D44" s="480"/>
      <c r="E44" s="480"/>
      <c r="F44" s="9" t="s">
        <v>19</v>
      </c>
      <c r="G44" s="9"/>
      <c r="H44" s="9" t="s">
        <v>172</v>
      </c>
      <c r="I44" s="9"/>
      <c r="J44" s="9">
        <v>4</v>
      </c>
      <c r="K44" s="10">
        <f t="shared" si="0"/>
        <v>84</v>
      </c>
      <c r="L44" s="517"/>
      <c r="M44" s="516"/>
      <c r="O44" s="60">
        <v>0</v>
      </c>
      <c r="P44" s="327">
        <f t="shared" si="1"/>
        <v>0</v>
      </c>
      <c r="R44" s="322">
        <v>10</v>
      </c>
      <c r="S44" s="322">
        <v>10</v>
      </c>
      <c r="T44" s="322">
        <v>-2</v>
      </c>
      <c r="U44" s="322"/>
      <c r="V44" s="322">
        <v>3</v>
      </c>
      <c r="W44" s="322"/>
      <c r="X44" s="322">
        <f t="shared" si="5"/>
        <v>21</v>
      </c>
      <c r="Y44" s="371">
        <f t="shared" si="6"/>
        <v>84</v>
      </c>
      <c r="Z44" s="371">
        <v>0</v>
      </c>
      <c r="AA44" s="371">
        <f t="shared" si="4"/>
        <v>84</v>
      </c>
    </row>
    <row r="45" spans="2:27" ht="12.75">
      <c r="B45" s="445" t="s">
        <v>495</v>
      </c>
      <c r="C45" s="446"/>
      <c r="D45" s="436" t="s">
        <v>194</v>
      </c>
      <c r="E45" s="436" t="s">
        <v>49</v>
      </c>
      <c r="F45" s="9" t="s">
        <v>21</v>
      </c>
      <c r="G45" s="9" t="s">
        <v>63</v>
      </c>
      <c r="H45" s="9"/>
      <c r="I45" s="9"/>
      <c r="J45" s="9">
        <v>4</v>
      </c>
      <c r="K45" s="10">
        <f t="shared" si="0"/>
        <v>72</v>
      </c>
      <c r="L45" s="515" t="s">
        <v>42</v>
      </c>
      <c r="M45" s="516"/>
      <c r="O45" s="60">
        <v>0</v>
      </c>
      <c r="P45" s="327">
        <f t="shared" si="1"/>
        <v>0</v>
      </c>
      <c r="R45" s="322">
        <v>10</v>
      </c>
      <c r="S45" s="322"/>
      <c r="T45" s="322">
        <v>5</v>
      </c>
      <c r="U45" s="322">
        <v>3</v>
      </c>
      <c r="V45" s="322"/>
      <c r="W45" s="322"/>
      <c r="X45" s="322">
        <f t="shared" si="5"/>
        <v>18</v>
      </c>
      <c r="Y45" s="371">
        <f t="shared" si="6"/>
        <v>72</v>
      </c>
      <c r="Z45" s="371">
        <v>0</v>
      </c>
      <c r="AA45" s="371">
        <f t="shared" si="4"/>
        <v>72</v>
      </c>
    </row>
    <row r="46" spans="2:27" ht="12.75">
      <c r="B46" s="458"/>
      <c r="C46" s="459"/>
      <c r="D46" s="437"/>
      <c r="E46" s="437"/>
      <c r="F46" s="9" t="s">
        <v>20</v>
      </c>
      <c r="G46" s="9" t="s">
        <v>63</v>
      </c>
      <c r="H46" s="9"/>
      <c r="I46" s="9"/>
      <c r="J46" s="9">
        <v>4</v>
      </c>
      <c r="K46" s="10">
        <f t="shared" si="0"/>
        <v>52</v>
      </c>
      <c r="L46" s="516"/>
      <c r="M46" s="516"/>
      <c r="O46" s="60">
        <v>0</v>
      </c>
      <c r="P46" s="327">
        <f t="shared" si="1"/>
        <v>0</v>
      </c>
      <c r="R46" s="322">
        <v>10</v>
      </c>
      <c r="S46" s="322"/>
      <c r="T46" s="322"/>
      <c r="U46" s="322">
        <v>3</v>
      </c>
      <c r="V46" s="322"/>
      <c r="W46" s="322"/>
      <c r="X46" s="322">
        <f t="shared" si="5"/>
        <v>13</v>
      </c>
      <c r="Y46" s="371">
        <f t="shared" si="6"/>
        <v>52</v>
      </c>
      <c r="Z46" s="371">
        <v>0</v>
      </c>
      <c r="AA46" s="371">
        <f t="shared" si="4"/>
        <v>52</v>
      </c>
    </row>
    <row r="47" spans="2:27" ht="12.75">
      <c r="B47" s="483"/>
      <c r="C47" s="484"/>
      <c r="D47" s="480"/>
      <c r="E47" s="480"/>
      <c r="F47" s="9" t="s">
        <v>19</v>
      </c>
      <c r="G47" s="9" t="s">
        <v>63</v>
      </c>
      <c r="H47" s="9"/>
      <c r="I47" s="9"/>
      <c r="J47" s="9">
        <v>4</v>
      </c>
      <c r="K47" s="10">
        <f t="shared" si="0"/>
        <v>44</v>
      </c>
      <c r="L47" s="517"/>
      <c r="M47" s="516"/>
      <c r="O47" s="60">
        <v>0</v>
      </c>
      <c r="P47" s="327">
        <f t="shared" si="1"/>
        <v>0</v>
      </c>
      <c r="R47" s="322">
        <v>10</v>
      </c>
      <c r="S47" s="322"/>
      <c r="T47" s="322">
        <v>-2</v>
      </c>
      <c r="U47" s="322">
        <v>3</v>
      </c>
      <c r="V47" s="322"/>
      <c r="W47" s="322"/>
      <c r="X47" s="322">
        <f t="shared" si="5"/>
        <v>11</v>
      </c>
      <c r="Y47" s="371">
        <f t="shared" si="6"/>
        <v>44</v>
      </c>
      <c r="Z47" s="371">
        <v>0</v>
      </c>
      <c r="AA47" s="371">
        <f t="shared" si="4"/>
        <v>44</v>
      </c>
    </row>
    <row r="48" spans="2:27" ht="38.25">
      <c r="B48" s="146" t="s">
        <v>496</v>
      </c>
      <c r="C48" s="33" t="s">
        <v>254</v>
      </c>
      <c r="D48" s="126" t="s">
        <v>137</v>
      </c>
      <c r="E48" s="68" t="s">
        <v>17</v>
      </c>
      <c r="F48" s="9" t="s">
        <v>21</v>
      </c>
      <c r="G48" s="126"/>
      <c r="H48" s="126" t="s">
        <v>172</v>
      </c>
      <c r="I48" s="126"/>
      <c r="J48" s="9">
        <v>4</v>
      </c>
      <c r="K48" s="10">
        <f t="shared" si="0"/>
        <v>92</v>
      </c>
      <c r="L48" s="100" t="s">
        <v>42</v>
      </c>
      <c r="M48" s="517"/>
      <c r="O48" s="60">
        <v>0</v>
      </c>
      <c r="P48" s="327">
        <f t="shared" si="1"/>
        <v>0</v>
      </c>
      <c r="R48" s="322">
        <v>10</v>
      </c>
      <c r="S48" s="322">
        <v>5</v>
      </c>
      <c r="T48" s="322">
        <v>5</v>
      </c>
      <c r="U48" s="322"/>
      <c r="V48" s="322">
        <v>3</v>
      </c>
      <c r="W48" s="322"/>
      <c r="X48" s="322">
        <f t="shared" si="5"/>
        <v>23</v>
      </c>
      <c r="Y48" s="371">
        <f t="shared" si="6"/>
        <v>92</v>
      </c>
      <c r="Z48" s="371">
        <v>0</v>
      </c>
      <c r="AA48" s="371">
        <f t="shared" si="4"/>
        <v>92</v>
      </c>
    </row>
    <row r="49" spans="2:27" ht="12.75">
      <c r="B49" s="690" t="s">
        <v>497</v>
      </c>
      <c r="C49" s="691"/>
      <c r="D49" s="498" t="s">
        <v>953</v>
      </c>
      <c r="E49" s="436" t="s">
        <v>16</v>
      </c>
      <c r="F49" s="9" t="s">
        <v>21</v>
      </c>
      <c r="G49" s="9" t="s">
        <v>63</v>
      </c>
      <c r="H49" s="9"/>
      <c r="I49" s="9"/>
      <c r="J49" s="9">
        <v>4</v>
      </c>
      <c r="K49" s="10">
        <f t="shared" si="0"/>
        <v>60</v>
      </c>
      <c r="L49" s="449" t="s">
        <v>42</v>
      </c>
      <c r="M49" s="717"/>
      <c r="O49" s="60">
        <v>0</v>
      </c>
      <c r="P49" s="327">
        <f t="shared" si="1"/>
        <v>0</v>
      </c>
      <c r="R49" s="322">
        <v>5</v>
      </c>
      <c r="S49" s="322">
        <v>2</v>
      </c>
      <c r="T49" s="322">
        <v>5</v>
      </c>
      <c r="U49" s="322">
        <v>3</v>
      </c>
      <c r="V49" s="322"/>
      <c r="W49" s="322"/>
      <c r="X49" s="322">
        <f t="shared" si="5"/>
        <v>15</v>
      </c>
      <c r="Y49" s="371">
        <f t="shared" si="6"/>
        <v>60</v>
      </c>
      <c r="Z49" s="371">
        <v>0</v>
      </c>
      <c r="AA49" s="371">
        <f t="shared" si="4"/>
        <v>60</v>
      </c>
    </row>
    <row r="50" spans="2:27" ht="12.75">
      <c r="B50" s="767"/>
      <c r="C50" s="694"/>
      <c r="D50" s="437"/>
      <c r="E50" s="437"/>
      <c r="F50" s="9" t="s">
        <v>20</v>
      </c>
      <c r="G50" s="9" t="s">
        <v>63</v>
      </c>
      <c r="H50" s="9"/>
      <c r="I50" s="9"/>
      <c r="J50" s="9">
        <v>4</v>
      </c>
      <c r="K50" s="10">
        <f t="shared" si="0"/>
        <v>40</v>
      </c>
      <c r="L50" s="718"/>
      <c r="M50" s="719"/>
      <c r="O50" s="60">
        <v>0</v>
      </c>
      <c r="P50" s="327">
        <f t="shared" si="1"/>
        <v>0</v>
      </c>
      <c r="R50" s="322">
        <v>5</v>
      </c>
      <c r="S50" s="322">
        <v>2</v>
      </c>
      <c r="T50" s="322"/>
      <c r="U50" s="322">
        <v>3</v>
      </c>
      <c r="V50" s="322"/>
      <c r="W50" s="322"/>
      <c r="X50" s="322">
        <f t="shared" si="5"/>
        <v>10</v>
      </c>
      <c r="Y50" s="371">
        <f t="shared" si="6"/>
        <v>40</v>
      </c>
      <c r="Z50" s="371">
        <v>0</v>
      </c>
      <c r="AA50" s="371">
        <f t="shared" si="4"/>
        <v>40</v>
      </c>
    </row>
    <row r="51" spans="2:27" ht="12.75">
      <c r="B51" s="767"/>
      <c r="C51" s="694"/>
      <c r="D51" s="437"/>
      <c r="E51" s="480"/>
      <c r="F51" s="9" t="s">
        <v>19</v>
      </c>
      <c r="G51" s="9" t="s">
        <v>63</v>
      </c>
      <c r="H51" s="9"/>
      <c r="I51" s="9"/>
      <c r="J51" s="9">
        <v>4</v>
      </c>
      <c r="K51" s="10">
        <f t="shared" si="0"/>
        <v>32</v>
      </c>
      <c r="L51" s="718"/>
      <c r="M51" s="719"/>
      <c r="O51" s="60">
        <v>0</v>
      </c>
      <c r="P51" s="327">
        <f t="shared" si="1"/>
        <v>0</v>
      </c>
      <c r="R51" s="322">
        <v>5</v>
      </c>
      <c r="S51" s="322">
        <v>2</v>
      </c>
      <c r="T51" s="322">
        <v>-2</v>
      </c>
      <c r="U51" s="322">
        <v>3</v>
      </c>
      <c r="V51" s="322"/>
      <c r="W51" s="322"/>
      <c r="X51" s="322">
        <f t="shared" si="5"/>
        <v>8</v>
      </c>
      <c r="Y51" s="371">
        <f t="shared" si="6"/>
        <v>32</v>
      </c>
      <c r="Z51" s="371">
        <v>0</v>
      </c>
      <c r="AA51" s="371">
        <f t="shared" si="4"/>
        <v>32</v>
      </c>
    </row>
    <row r="52" spans="2:27" ht="12.75">
      <c r="B52" s="767"/>
      <c r="C52" s="694"/>
      <c r="D52" s="437"/>
      <c r="E52" s="436" t="s">
        <v>49</v>
      </c>
      <c r="F52" s="9" t="s">
        <v>21</v>
      </c>
      <c r="G52" s="9" t="s">
        <v>63</v>
      </c>
      <c r="H52" s="9"/>
      <c r="I52" s="9"/>
      <c r="J52" s="9">
        <v>4</v>
      </c>
      <c r="K52" s="10">
        <f t="shared" si="0"/>
        <v>52</v>
      </c>
      <c r="L52" s="718"/>
      <c r="M52" s="719"/>
      <c r="O52" s="60">
        <v>0</v>
      </c>
      <c r="P52" s="327">
        <f t="shared" si="1"/>
        <v>0</v>
      </c>
      <c r="R52" s="322">
        <v>5</v>
      </c>
      <c r="S52" s="322"/>
      <c r="T52" s="322">
        <v>5</v>
      </c>
      <c r="U52" s="322">
        <v>3</v>
      </c>
      <c r="V52" s="322"/>
      <c r="W52" s="322"/>
      <c r="X52" s="322">
        <f t="shared" si="5"/>
        <v>13</v>
      </c>
      <c r="Y52" s="371">
        <f t="shared" si="6"/>
        <v>52</v>
      </c>
      <c r="Z52" s="371">
        <v>0</v>
      </c>
      <c r="AA52" s="371">
        <f t="shared" si="4"/>
        <v>52</v>
      </c>
    </row>
    <row r="53" spans="2:27" ht="12.75">
      <c r="B53" s="767"/>
      <c r="C53" s="694"/>
      <c r="D53" s="437"/>
      <c r="E53" s="437"/>
      <c r="F53" s="9" t="s">
        <v>20</v>
      </c>
      <c r="G53" s="9" t="s">
        <v>63</v>
      </c>
      <c r="H53" s="9"/>
      <c r="I53" s="9"/>
      <c r="J53" s="9">
        <v>4</v>
      </c>
      <c r="K53" s="10">
        <f t="shared" si="0"/>
        <v>32</v>
      </c>
      <c r="L53" s="718"/>
      <c r="M53" s="719"/>
      <c r="O53" s="60">
        <v>0</v>
      </c>
      <c r="P53" s="327">
        <f aca="true" t="shared" si="7" ref="P53:P74">O53*K53</f>
        <v>0</v>
      </c>
      <c r="R53" s="322">
        <v>5</v>
      </c>
      <c r="S53" s="322"/>
      <c r="T53" s="322"/>
      <c r="U53" s="322">
        <v>3</v>
      </c>
      <c r="V53" s="322"/>
      <c r="W53" s="322"/>
      <c r="X53" s="322">
        <f t="shared" si="5"/>
        <v>8</v>
      </c>
      <c r="Y53" s="371">
        <f t="shared" si="6"/>
        <v>32</v>
      </c>
      <c r="Z53" s="371">
        <v>0</v>
      </c>
      <c r="AA53" s="371">
        <f t="shared" si="4"/>
        <v>32</v>
      </c>
    </row>
    <row r="54" spans="2:27" ht="12.75">
      <c r="B54" s="692"/>
      <c r="C54" s="693"/>
      <c r="D54" s="480"/>
      <c r="E54" s="480"/>
      <c r="F54" s="9" t="s">
        <v>19</v>
      </c>
      <c r="G54" s="9" t="s">
        <v>63</v>
      </c>
      <c r="H54" s="9"/>
      <c r="I54" s="9"/>
      <c r="J54" s="9">
        <v>4</v>
      </c>
      <c r="K54" s="10">
        <f t="shared" si="0"/>
        <v>24</v>
      </c>
      <c r="L54" s="718"/>
      <c r="M54" s="719"/>
      <c r="O54" s="60">
        <v>0</v>
      </c>
      <c r="P54" s="327">
        <f t="shared" si="7"/>
        <v>0</v>
      </c>
      <c r="R54" s="322">
        <v>5</v>
      </c>
      <c r="S54" s="322"/>
      <c r="T54" s="322">
        <v>-2</v>
      </c>
      <c r="U54" s="322">
        <v>3</v>
      </c>
      <c r="V54" s="322"/>
      <c r="W54" s="322"/>
      <c r="X54" s="322">
        <f t="shared" si="5"/>
        <v>6</v>
      </c>
      <c r="Y54" s="371">
        <f t="shared" si="6"/>
        <v>24</v>
      </c>
      <c r="Z54" s="371">
        <v>0</v>
      </c>
      <c r="AA54" s="371">
        <f t="shared" si="4"/>
        <v>24</v>
      </c>
    </row>
    <row r="55" spans="2:27" ht="12.75">
      <c r="B55" s="504" t="s">
        <v>453</v>
      </c>
      <c r="C55" s="505"/>
      <c r="D55" s="73" t="s">
        <v>821</v>
      </c>
      <c r="E55" s="1"/>
      <c r="F55" s="9"/>
      <c r="G55" s="5"/>
      <c r="H55" s="5"/>
      <c r="I55" s="5"/>
      <c r="J55" s="10">
        <v>1</v>
      </c>
      <c r="K55" s="10">
        <f t="shared" si="0"/>
        <v>50</v>
      </c>
      <c r="L55" s="425" t="s">
        <v>93</v>
      </c>
      <c r="M55" s="424"/>
      <c r="O55" s="60">
        <v>0</v>
      </c>
      <c r="P55" s="327">
        <f t="shared" si="7"/>
        <v>0</v>
      </c>
      <c r="R55" s="322">
        <v>50</v>
      </c>
      <c r="S55" s="322"/>
      <c r="T55" s="322"/>
      <c r="U55" s="322"/>
      <c r="V55" s="322"/>
      <c r="W55" s="322"/>
      <c r="X55" s="322">
        <f t="shared" si="5"/>
        <v>50</v>
      </c>
      <c r="Y55" s="371">
        <f t="shared" si="6"/>
        <v>50</v>
      </c>
      <c r="Z55" s="371">
        <v>0</v>
      </c>
      <c r="AA55" s="371">
        <f t="shared" si="4"/>
        <v>50</v>
      </c>
    </row>
    <row r="56" spans="2:27" ht="12.75">
      <c r="B56" s="526" t="s">
        <v>255</v>
      </c>
      <c r="C56" s="505"/>
      <c r="D56" s="48" t="s">
        <v>820</v>
      </c>
      <c r="E56" s="1"/>
      <c r="F56" s="9"/>
      <c r="G56" s="5"/>
      <c r="H56" s="5"/>
      <c r="I56" s="5"/>
      <c r="J56" s="10">
        <v>1</v>
      </c>
      <c r="K56" s="10">
        <f t="shared" si="0"/>
        <v>70</v>
      </c>
      <c r="L56" s="425" t="s">
        <v>42</v>
      </c>
      <c r="M56" s="424"/>
      <c r="O56" s="60">
        <v>0</v>
      </c>
      <c r="P56" s="327">
        <f t="shared" si="7"/>
        <v>0</v>
      </c>
      <c r="R56" s="322">
        <v>70</v>
      </c>
      <c r="S56" s="322"/>
      <c r="T56" s="322"/>
      <c r="U56" s="322"/>
      <c r="V56" s="322"/>
      <c r="W56" s="322"/>
      <c r="X56" s="322">
        <f t="shared" si="5"/>
        <v>70</v>
      </c>
      <c r="Y56" s="371">
        <f t="shared" si="6"/>
        <v>70</v>
      </c>
      <c r="Z56" s="371">
        <v>0</v>
      </c>
      <c r="AA56" s="371">
        <f t="shared" si="4"/>
        <v>70</v>
      </c>
    </row>
    <row r="57" spans="2:27" ht="12.75">
      <c r="B57" s="453" t="s">
        <v>56</v>
      </c>
      <c r="C57" s="454"/>
      <c r="D57" s="9" t="s">
        <v>125</v>
      </c>
      <c r="E57" s="7"/>
      <c r="F57" s="7"/>
      <c r="G57" s="7"/>
      <c r="H57" s="7"/>
      <c r="I57" s="7"/>
      <c r="J57" s="10">
        <v>1</v>
      </c>
      <c r="K57" s="10">
        <f t="shared" si="0"/>
        <v>5</v>
      </c>
      <c r="L57" s="636" t="s">
        <v>245</v>
      </c>
      <c r="M57" s="637"/>
      <c r="O57" s="60">
        <v>0</v>
      </c>
      <c r="P57" s="327">
        <f t="shared" si="7"/>
        <v>0</v>
      </c>
      <c r="R57" s="322">
        <v>5</v>
      </c>
      <c r="S57" s="322"/>
      <c r="T57" s="322"/>
      <c r="U57" s="322"/>
      <c r="V57" s="322"/>
      <c r="W57" s="322"/>
      <c r="X57" s="322">
        <f t="shared" si="5"/>
        <v>5</v>
      </c>
      <c r="Y57" s="371">
        <f t="shared" si="6"/>
        <v>5</v>
      </c>
      <c r="Z57" s="371">
        <v>0</v>
      </c>
      <c r="AA57" s="371">
        <f t="shared" si="4"/>
        <v>5</v>
      </c>
    </row>
    <row r="58" spans="2:27" ht="12.75">
      <c r="B58" s="15" t="s">
        <v>273</v>
      </c>
      <c r="C58" s="95"/>
      <c r="D58" s="95"/>
      <c r="E58" s="16"/>
      <c r="F58" s="16"/>
      <c r="G58" s="16"/>
      <c r="H58" s="16"/>
      <c r="I58" s="16"/>
      <c r="J58" s="16"/>
      <c r="K58" s="17"/>
      <c r="L58" s="17"/>
      <c r="M58" s="18"/>
      <c r="R58" s="44"/>
      <c r="S58" s="45"/>
      <c r="T58" s="45"/>
      <c r="U58" s="45"/>
      <c r="V58" s="45"/>
      <c r="W58" s="45"/>
      <c r="X58" s="46"/>
      <c r="Y58" s="378"/>
      <c r="Z58" s="373"/>
      <c r="AA58" s="374"/>
    </row>
    <row r="59" spans="2:27" ht="12.75">
      <c r="B59" s="563" t="s">
        <v>115</v>
      </c>
      <c r="C59" s="564"/>
      <c r="D59" s="436" t="s">
        <v>44</v>
      </c>
      <c r="E59" s="436" t="s">
        <v>49</v>
      </c>
      <c r="F59" s="9" t="s">
        <v>21</v>
      </c>
      <c r="G59" s="9" t="s">
        <v>173</v>
      </c>
      <c r="H59" s="9"/>
      <c r="I59" s="9"/>
      <c r="J59" s="9">
        <v>4</v>
      </c>
      <c r="K59" s="10">
        <f aca="true" t="shared" si="8" ref="K59:K74">AA59</f>
        <v>52</v>
      </c>
      <c r="L59" s="659" t="s">
        <v>42</v>
      </c>
      <c r="M59" s="756"/>
      <c r="O59" s="60">
        <v>0</v>
      </c>
      <c r="P59" s="327">
        <f t="shared" si="7"/>
        <v>0</v>
      </c>
      <c r="R59" s="322">
        <v>5</v>
      </c>
      <c r="S59" s="322"/>
      <c r="T59" s="322">
        <v>5</v>
      </c>
      <c r="U59" s="322">
        <v>3</v>
      </c>
      <c r="V59" s="322"/>
      <c r="W59" s="322"/>
      <c r="X59" s="322">
        <f aca="true" t="shared" si="9" ref="X59:X74">SUM(R59:W59)</f>
        <v>13</v>
      </c>
      <c r="Y59" s="371">
        <f aca="true" t="shared" si="10" ref="Y59:Y74">X59*J59</f>
        <v>52</v>
      </c>
      <c r="Z59" s="371">
        <v>0</v>
      </c>
      <c r="AA59" s="371">
        <f aca="true" t="shared" si="11" ref="AA59:AA74">Y59+Z59</f>
        <v>52</v>
      </c>
    </row>
    <row r="60" spans="2:27" ht="12.75">
      <c r="B60" s="765"/>
      <c r="C60" s="766"/>
      <c r="D60" s="437"/>
      <c r="E60" s="437"/>
      <c r="F60" s="9" t="s">
        <v>20</v>
      </c>
      <c r="G60" s="9" t="s">
        <v>173</v>
      </c>
      <c r="H60" s="9"/>
      <c r="I60" s="9"/>
      <c r="J60" s="9">
        <v>4</v>
      </c>
      <c r="K60" s="10">
        <f t="shared" si="8"/>
        <v>32</v>
      </c>
      <c r="L60" s="768"/>
      <c r="M60" s="769"/>
      <c r="O60" s="60">
        <v>0</v>
      </c>
      <c r="P60" s="327">
        <f t="shared" si="7"/>
        <v>0</v>
      </c>
      <c r="R60" s="322">
        <v>5</v>
      </c>
      <c r="S60" s="322"/>
      <c r="T60" s="322"/>
      <c r="U60" s="322">
        <v>3</v>
      </c>
      <c r="V60" s="322"/>
      <c r="W60" s="322"/>
      <c r="X60" s="322">
        <f t="shared" si="9"/>
        <v>8</v>
      </c>
      <c r="Y60" s="371">
        <f t="shared" si="10"/>
        <v>32</v>
      </c>
      <c r="Z60" s="371">
        <v>0</v>
      </c>
      <c r="AA60" s="371">
        <f t="shared" si="11"/>
        <v>32</v>
      </c>
    </row>
    <row r="61" spans="2:27" ht="12.75">
      <c r="B61" s="565"/>
      <c r="C61" s="566"/>
      <c r="D61" s="480"/>
      <c r="E61" s="480"/>
      <c r="F61" s="9" t="s">
        <v>19</v>
      </c>
      <c r="G61" s="9" t="s">
        <v>173</v>
      </c>
      <c r="H61" s="9"/>
      <c r="I61" s="9"/>
      <c r="J61" s="9">
        <v>4</v>
      </c>
      <c r="K61" s="10">
        <f t="shared" si="8"/>
        <v>24</v>
      </c>
      <c r="L61" s="768"/>
      <c r="M61" s="769"/>
      <c r="O61" s="60">
        <v>0</v>
      </c>
      <c r="P61" s="327">
        <f t="shared" si="7"/>
        <v>0</v>
      </c>
      <c r="R61" s="322">
        <v>5</v>
      </c>
      <c r="S61" s="322"/>
      <c r="T61" s="322">
        <v>-2</v>
      </c>
      <c r="U61" s="322">
        <v>3</v>
      </c>
      <c r="V61" s="322"/>
      <c r="W61" s="322"/>
      <c r="X61" s="322">
        <f t="shared" si="9"/>
        <v>6</v>
      </c>
      <c r="Y61" s="371">
        <f t="shared" si="10"/>
        <v>24</v>
      </c>
      <c r="Z61" s="371">
        <v>0</v>
      </c>
      <c r="AA61" s="371">
        <f t="shared" si="11"/>
        <v>24</v>
      </c>
    </row>
    <row r="62" spans="2:27" ht="12.75">
      <c r="B62" s="563" t="s">
        <v>136</v>
      </c>
      <c r="C62" s="564"/>
      <c r="D62" s="436" t="s">
        <v>44</v>
      </c>
      <c r="E62" s="436" t="s">
        <v>49</v>
      </c>
      <c r="F62" s="9" t="s">
        <v>21</v>
      </c>
      <c r="G62" s="9" t="s">
        <v>65</v>
      </c>
      <c r="H62" s="9"/>
      <c r="I62" s="9"/>
      <c r="J62" s="9">
        <v>4</v>
      </c>
      <c r="K62" s="10">
        <f t="shared" si="8"/>
        <v>52</v>
      </c>
      <c r="L62" s="768"/>
      <c r="M62" s="769"/>
      <c r="O62" s="60">
        <v>0</v>
      </c>
      <c r="P62" s="327">
        <f t="shared" si="7"/>
        <v>0</v>
      </c>
      <c r="R62" s="322">
        <v>5</v>
      </c>
      <c r="S62" s="322"/>
      <c r="T62" s="322">
        <v>5</v>
      </c>
      <c r="U62" s="322">
        <v>3</v>
      </c>
      <c r="V62" s="322"/>
      <c r="W62" s="322"/>
      <c r="X62" s="322">
        <f t="shared" si="9"/>
        <v>13</v>
      </c>
      <c r="Y62" s="371">
        <f t="shared" si="10"/>
        <v>52</v>
      </c>
      <c r="Z62" s="371">
        <v>0</v>
      </c>
      <c r="AA62" s="371">
        <f t="shared" si="11"/>
        <v>52</v>
      </c>
    </row>
    <row r="63" spans="2:27" ht="12.75">
      <c r="B63" s="765"/>
      <c r="C63" s="766"/>
      <c r="D63" s="437"/>
      <c r="E63" s="437"/>
      <c r="F63" s="9" t="s">
        <v>20</v>
      </c>
      <c r="G63" s="9" t="s">
        <v>65</v>
      </c>
      <c r="H63" s="9"/>
      <c r="I63" s="9"/>
      <c r="J63" s="9">
        <v>4</v>
      </c>
      <c r="K63" s="10">
        <f t="shared" si="8"/>
        <v>32</v>
      </c>
      <c r="L63" s="768"/>
      <c r="M63" s="769"/>
      <c r="O63" s="60">
        <v>0</v>
      </c>
      <c r="P63" s="327">
        <f t="shared" si="7"/>
        <v>0</v>
      </c>
      <c r="R63" s="322">
        <v>5</v>
      </c>
      <c r="S63" s="322"/>
      <c r="T63" s="322"/>
      <c r="U63" s="322">
        <v>3</v>
      </c>
      <c r="V63" s="322"/>
      <c r="W63" s="322"/>
      <c r="X63" s="322">
        <f t="shared" si="9"/>
        <v>8</v>
      </c>
      <c r="Y63" s="371">
        <f t="shared" si="10"/>
        <v>32</v>
      </c>
      <c r="Z63" s="371">
        <v>0</v>
      </c>
      <c r="AA63" s="371">
        <f t="shared" si="11"/>
        <v>32</v>
      </c>
    </row>
    <row r="64" spans="2:27" ht="12.75">
      <c r="B64" s="565"/>
      <c r="C64" s="566"/>
      <c r="D64" s="480"/>
      <c r="E64" s="480"/>
      <c r="F64" s="9" t="s">
        <v>19</v>
      </c>
      <c r="G64" s="9" t="s">
        <v>65</v>
      </c>
      <c r="H64" s="9"/>
      <c r="I64" s="9"/>
      <c r="J64" s="9">
        <v>4</v>
      </c>
      <c r="K64" s="10">
        <f t="shared" si="8"/>
        <v>24</v>
      </c>
      <c r="L64" s="768"/>
      <c r="M64" s="769"/>
      <c r="O64" s="60">
        <v>0</v>
      </c>
      <c r="P64" s="327">
        <f t="shared" si="7"/>
        <v>0</v>
      </c>
      <c r="R64" s="322">
        <v>5</v>
      </c>
      <c r="S64" s="322"/>
      <c r="T64" s="322">
        <v>-2</v>
      </c>
      <c r="U64" s="322">
        <v>3</v>
      </c>
      <c r="V64" s="322"/>
      <c r="W64" s="322"/>
      <c r="X64" s="322">
        <f t="shared" si="9"/>
        <v>6</v>
      </c>
      <c r="Y64" s="371">
        <f t="shared" si="10"/>
        <v>24</v>
      </c>
      <c r="Z64" s="371">
        <v>0</v>
      </c>
      <c r="AA64" s="371">
        <f t="shared" si="11"/>
        <v>24</v>
      </c>
    </row>
    <row r="65" spans="2:27" ht="12.75">
      <c r="B65" s="563" t="s">
        <v>135</v>
      </c>
      <c r="C65" s="564"/>
      <c r="D65" s="436" t="s">
        <v>44</v>
      </c>
      <c r="E65" s="436" t="s">
        <v>49</v>
      </c>
      <c r="F65" s="9" t="s">
        <v>21</v>
      </c>
      <c r="G65" s="9" t="s">
        <v>63</v>
      </c>
      <c r="H65" s="9"/>
      <c r="I65" s="9"/>
      <c r="J65" s="9">
        <v>4</v>
      </c>
      <c r="K65" s="10">
        <f t="shared" si="8"/>
        <v>52</v>
      </c>
      <c r="L65" s="768"/>
      <c r="M65" s="769"/>
      <c r="O65" s="60">
        <v>0</v>
      </c>
      <c r="P65" s="327">
        <f t="shared" si="7"/>
        <v>0</v>
      </c>
      <c r="R65" s="322">
        <v>5</v>
      </c>
      <c r="S65" s="322"/>
      <c r="T65" s="322">
        <v>5</v>
      </c>
      <c r="U65" s="322">
        <v>3</v>
      </c>
      <c r="V65" s="322"/>
      <c r="W65" s="322"/>
      <c r="X65" s="322">
        <f t="shared" si="9"/>
        <v>13</v>
      </c>
      <c r="Y65" s="371">
        <f t="shared" si="10"/>
        <v>52</v>
      </c>
      <c r="Z65" s="371">
        <v>0</v>
      </c>
      <c r="AA65" s="371">
        <f t="shared" si="11"/>
        <v>52</v>
      </c>
    </row>
    <row r="66" spans="2:27" ht="12.75">
      <c r="B66" s="765"/>
      <c r="C66" s="766"/>
      <c r="D66" s="437"/>
      <c r="E66" s="437"/>
      <c r="F66" s="9" t="s">
        <v>20</v>
      </c>
      <c r="G66" s="9" t="s">
        <v>63</v>
      </c>
      <c r="H66" s="9"/>
      <c r="I66" s="9"/>
      <c r="J66" s="9">
        <v>4</v>
      </c>
      <c r="K66" s="10">
        <f t="shared" si="8"/>
        <v>32</v>
      </c>
      <c r="L66" s="768"/>
      <c r="M66" s="769"/>
      <c r="O66" s="60">
        <v>0</v>
      </c>
      <c r="P66" s="327">
        <f t="shared" si="7"/>
        <v>0</v>
      </c>
      <c r="R66" s="322">
        <v>5</v>
      </c>
      <c r="S66" s="322"/>
      <c r="T66" s="322"/>
      <c r="U66" s="322">
        <v>3</v>
      </c>
      <c r="V66" s="322"/>
      <c r="W66" s="322"/>
      <c r="X66" s="322">
        <f t="shared" si="9"/>
        <v>8</v>
      </c>
      <c r="Y66" s="371">
        <f t="shared" si="10"/>
        <v>32</v>
      </c>
      <c r="Z66" s="371">
        <v>0</v>
      </c>
      <c r="AA66" s="371">
        <f t="shared" si="11"/>
        <v>32</v>
      </c>
    </row>
    <row r="67" spans="2:27" ht="12.75">
      <c r="B67" s="565"/>
      <c r="C67" s="566"/>
      <c r="D67" s="480"/>
      <c r="E67" s="480"/>
      <c r="F67" s="9" t="s">
        <v>19</v>
      </c>
      <c r="G67" s="9" t="s">
        <v>63</v>
      </c>
      <c r="H67" s="9"/>
      <c r="I67" s="9"/>
      <c r="J67" s="9">
        <v>4</v>
      </c>
      <c r="K67" s="10">
        <f t="shared" si="8"/>
        <v>24</v>
      </c>
      <c r="L67" s="757"/>
      <c r="M67" s="758"/>
      <c r="O67" s="60">
        <v>0</v>
      </c>
      <c r="P67" s="327">
        <f t="shared" si="7"/>
        <v>0</v>
      </c>
      <c r="R67" s="322">
        <v>5</v>
      </c>
      <c r="S67" s="322"/>
      <c r="T67" s="322">
        <v>-2</v>
      </c>
      <c r="U67" s="322">
        <v>3</v>
      </c>
      <c r="V67" s="322"/>
      <c r="W67" s="322"/>
      <c r="X67" s="322">
        <f t="shared" si="9"/>
        <v>6</v>
      </c>
      <c r="Y67" s="371">
        <f t="shared" si="10"/>
        <v>24</v>
      </c>
      <c r="Z67" s="371">
        <v>0</v>
      </c>
      <c r="AA67" s="371">
        <f t="shared" si="11"/>
        <v>24</v>
      </c>
    </row>
    <row r="68" spans="2:27" ht="12.75">
      <c r="B68" s="504" t="s">
        <v>498</v>
      </c>
      <c r="C68" s="505"/>
      <c r="D68" s="68" t="s">
        <v>268</v>
      </c>
      <c r="E68" s="68" t="s">
        <v>16</v>
      </c>
      <c r="F68" s="9" t="s">
        <v>19</v>
      </c>
      <c r="G68" s="140"/>
      <c r="H68" s="138"/>
      <c r="I68" s="138"/>
      <c r="J68" s="9">
        <v>4</v>
      </c>
      <c r="K68" s="10">
        <f t="shared" si="8"/>
        <v>20</v>
      </c>
      <c r="L68" s="423" t="s">
        <v>42</v>
      </c>
      <c r="M68" s="424"/>
      <c r="O68" s="60">
        <v>0</v>
      </c>
      <c r="P68" s="327">
        <f t="shared" si="7"/>
        <v>0</v>
      </c>
      <c r="R68" s="322">
        <v>5</v>
      </c>
      <c r="S68" s="322">
        <v>2</v>
      </c>
      <c r="T68" s="322">
        <v>-2</v>
      </c>
      <c r="U68" s="322"/>
      <c r="V68" s="322"/>
      <c r="W68" s="322"/>
      <c r="X68" s="322">
        <f t="shared" si="9"/>
        <v>5</v>
      </c>
      <c r="Y68" s="371">
        <f t="shared" si="10"/>
        <v>20</v>
      </c>
      <c r="Z68" s="371">
        <v>0</v>
      </c>
      <c r="AA68" s="371">
        <f t="shared" si="11"/>
        <v>20</v>
      </c>
    </row>
    <row r="69" spans="2:27" ht="12.75" customHeight="1">
      <c r="B69" s="488" t="s">
        <v>499</v>
      </c>
      <c r="C69" s="488" t="s">
        <v>500</v>
      </c>
      <c r="D69" s="436" t="s">
        <v>194</v>
      </c>
      <c r="E69" s="436" t="s">
        <v>49</v>
      </c>
      <c r="F69" s="9" t="s">
        <v>21</v>
      </c>
      <c r="G69" s="9" t="s">
        <v>63</v>
      </c>
      <c r="H69" s="9"/>
      <c r="I69" s="9"/>
      <c r="J69" s="9">
        <v>4</v>
      </c>
      <c r="K69" s="10">
        <f t="shared" si="8"/>
        <v>72</v>
      </c>
      <c r="L69" s="530" t="s">
        <v>42</v>
      </c>
      <c r="M69" s="531"/>
      <c r="O69" s="60">
        <v>0</v>
      </c>
      <c r="P69" s="327">
        <f t="shared" si="7"/>
        <v>0</v>
      </c>
      <c r="R69" s="322">
        <v>10</v>
      </c>
      <c r="S69" s="322"/>
      <c r="T69" s="322">
        <v>5</v>
      </c>
      <c r="U69" s="322">
        <v>3</v>
      </c>
      <c r="V69" s="322"/>
      <c r="W69" s="322"/>
      <c r="X69" s="322">
        <f t="shared" si="9"/>
        <v>18</v>
      </c>
      <c r="Y69" s="371">
        <f t="shared" si="10"/>
        <v>72</v>
      </c>
      <c r="Z69" s="371">
        <v>0</v>
      </c>
      <c r="AA69" s="371">
        <f t="shared" si="11"/>
        <v>72</v>
      </c>
    </row>
    <row r="70" spans="2:27" ht="12.75">
      <c r="B70" s="489"/>
      <c r="C70" s="489"/>
      <c r="D70" s="480"/>
      <c r="E70" s="480"/>
      <c r="F70" s="9" t="s">
        <v>20</v>
      </c>
      <c r="G70" s="9" t="s">
        <v>63</v>
      </c>
      <c r="H70" s="9"/>
      <c r="I70" s="9"/>
      <c r="J70" s="9">
        <v>4</v>
      </c>
      <c r="K70" s="10">
        <f t="shared" si="8"/>
        <v>52</v>
      </c>
      <c r="L70" s="532"/>
      <c r="M70" s="533"/>
      <c r="O70" s="60">
        <v>0</v>
      </c>
      <c r="P70" s="327">
        <f t="shared" si="7"/>
        <v>0</v>
      </c>
      <c r="R70" s="322">
        <v>10</v>
      </c>
      <c r="S70" s="322"/>
      <c r="T70" s="322"/>
      <c r="U70" s="322">
        <v>3</v>
      </c>
      <c r="V70" s="322"/>
      <c r="W70" s="322"/>
      <c r="X70" s="322">
        <f t="shared" si="9"/>
        <v>13</v>
      </c>
      <c r="Y70" s="371">
        <f t="shared" si="10"/>
        <v>52</v>
      </c>
      <c r="Z70" s="371">
        <v>0</v>
      </c>
      <c r="AA70" s="371">
        <f t="shared" si="11"/>
        <v>52</v>
      </c>
    </row>
    <row r="71" spans="2:27" ht="12.75">
      <c r="B71" s="489"/>
      <c r="C71" s="489"/>
      <c r="D71" s="436" t="s">
        <v>137</v>
      </c>
      <c r="E71" s="436" t="s">
        <v>49</v>
      </c>
      <c r="F71" s="9" t="s">
        <v>21</v>
      </c>
      <c r="G71" s="9" t="s">
        <v>63</v>
      </c>
      <c r="H71" s="9"/>
      <c r="I71" s="9"/>
      <c r="J71" s="9">
        <v>4</v>
      </c>
      <c r="K71" s="10">
        <f t="shared" si="8"/>
        <v>72</v>
      </c>
      <c r="L71" s="532"/>
      <c r="M71" s="533"/>
      <c r="O71" s="60">
        <v>0</v>
      </c>
      <c r="P71" s="327">
        <f t="shared" si="7"/>
        <v>0</v>
      </c>
      <c r="R71" s="322">
        <v>10</v>
      </c>
      <c r="S71" s="322"/>
      <c r="T71" s="322">
        <v>5</v>
      </c>
      <c r="U71" s="322">
        <v>3</v>
      </c>
      <c r="V71" s="322"/>
      <c r="W71" s="322"/>
      <c r="X71" s="322">
        <f t="shared" si="9"/>
        <v>18</v>
      </c>
      <c r="Y71" s="371">
        <f t="shared" si="10"/>
        <v>72</v>
      </c>
      <c r="Z71" s="371">
        <v>0</v>
      </c>
      <c r="AA71" s="371">
        <f t="shared" si="11"/>
        <v>72</v>
      </c>
    </row>
    <row r="72" spans="2:27" ht="12.75">
      <c r="B72" s="489"/>
      <c r="C72" s="489"/>
      <c r="D72" s="437"/>
      <c r="E72" s="480"/>
      <c r="F72" s="9" t="s">
        <v>20</v>
      </c>
      <c r="G72" s="9" t="s">
        <v>63</v>
      </c>
      <c r="H72" s="9"/>
      <c r="I72" s="9"/>
      <c r="J72" s="9">
        <v>4</v>
      </c>
      <c r="K72" s="10">
        <f t="shared" si="8"/>
        <v>52</v>
      </c>
      <c r="L72" s="532"/>
      <c r="M72" s="533"/>
      <c r="O72" s="60">
        <v>0</v>
      </c>
      <c r="P72" s="327">
        <f t="shared" si="7"/>
        <v>0</v>
      </c>
      <c r="R72" s="322">
        <v>10</v>
      </c>
      <c r="S72" s="322"/>
      <c r="T72" s="322"/>
      <c r="U72" s="322">
        <v>3</v>
      </c>
      <c r="V72" s="322"/>
      <c r="W72" s="322"/>
      <c r="X72" s="322">
        <f t="shared" si="9"/>
        <v>13</v>
      </c>
      <c r="Y72" s="371">
        <f t="shared" si="10"/>
        <v>52</v>
      </c>
      <c r="Z72" s="371">
        <v>0</v>
      </c>
      <c r="AA72" s="371">
        <f t="shared" si="11"/>
        <v>52</v>
      </c>
    </row>
    <row r="73" spans="2:27" ht="12.75">
      <c r="B73" s="489"/>
      <c r="C73" s="489"/>
      <c r="D73" s="437"/>
      <c r="E73" s="436" t="s">
        <v>16</v>
      </c>
      <c r="F73" s="9" t="s">
        <v>21</v>
      </c>
      <c r="G73" s="9" t="s">
        <v>63</v>
      </c>
      <c r="H73" s="9"/>
      <c r="I73" s="9"/>
      <c r="J73" s="9">
        <v>4</v>
      </c>
      <c r="K73" s="10">
        <f t="shared" si="8"/>
        <v>80</v>
      </c>
      <c r="L73" s="532"/>
      <c r="M73" s="533"/>
      <c r="O73" s="60">
        <v>0</v>
      </c>
      <c r="P73" s="327">
        <f t="shared" si="7"/>
        <v>0</v>
      </c>
      <c r="R73" s="322">
        <v>10</v>
      </c>
      <c r="S73" s="322">
        <v>2</v>
      </c>
      <c r="T73" s="322">
        <v>5</v>
      </c>
      <c r="U73" s="322">
        <v>3</v>
      </c>
      <c r="V73" s="322"/>
      <c r="W73" s="322"/>
      <c r="X73" s="322">
        <f t="shared" si="9"/>
        <v>20</v>
      </c>
      <c r="Y73" s="371">
        <f t="shared" si="10"/>
        <v>80</v>
      </c>
      <c r="Z73" s="371">
        <v>0</v>
      </c>
      <c r="AA73" s="371">
        <f t="shared" si="11"/>
        <v>80</v>
      </c>
    </row>
    <row r="74" spans="2:27" ht="12.75">
      <c r="B74" s="490"/>
      <c r="C74" s="490"/>
      <c r="D74" s="480"/>
      <c r="E74" s="480"/>
      <c r="F74" s="9" t="s">
        <v>20</v>
      </c>
      <c r="G74" s="9" t="s">
        <v>63</v>
      </c>
      <c r="H74" s="9"/>
      <c r="I74" s="9"/>
      <c r="J74" s="9">
        <v>4</v>
      </c>
      <c r="K74" s="10">
        <f t="shared" si="8"/>
        <v>60</v>
      </c>
      <c r="L74" s="534"/>
      <c r="M74" s="535"/>
      <c r="O74" s="60">
        <v>0</v>
      </c>
      <c r="P74" s="327">
        <f t="shared" si="7"/>
        <v>0</v>
      </c>
      <c r="R74" s="322">
        <v>10</v>
      </c>
      <c r="S74" s="322">
        <v>2</v>
      </c>
      <c r="T74" s="322"/>
      <c r="U74" s="322">
        <v>3</v>
      </c>
      <c r="V74" s="322"/>
      <c r="W74" s="322"/>
      <c r="X74" s="322">
        <f t="shared" si="9"/>
        <v>15</v>
      </c>
      <c r="Y74" s="371">
        <f t="shared" si="10"/>
        <v>60</v>
      </c>
      <c r="Z74" s="371">
        <v>0</v>
      </c>
      <c r="AA74" s="371">
        <f t="shared" si="11"/>
        <v>60</v>
      </c>
    </row>
    <row r="75" spans="2:13" ht="12.75">
      <c r="B75" s="15" t="s">
        <v>501</v>
      </c>
      <c r="C75" s="95"/>
      <c r="D75" s="95"/>
      <c r="E75" s="19"/>
      <c r="F75" s="19"/>
      <c r="G75" s="19"/>
      <c r="H75" s="19"/>
      <c r="I75" s="19"/>
      <c r="J75" s="19"/>
      <c r="K75" s="17"/>
      <c r="L75" s="19"/>
      <c r="M75" s="20"/>
    </row>
    <row r="76" spans="2:16" ht="12.75">
      <c r="B76" s="80" t="s">
        <v>1085</v>
      </c>
      <c r="C76" s="144"/>
      <c r="D76" s="144"/>
      <c r="E76" s="36"/>
      <c r="F76" s="36"/>
      <c r="G76" s="36"/>
      <c r="H76" s="36"/>
      <c r="I76" s="36"/>
      <c r="J76" s="36"/>
      <c r="K76" s="346"/>
      <c r="L76" s="36"/>
      <c r="M76" s="37"/>
      <c r="O76" s="228">
        <f>SUM(O5:O75)</f>
        <v>1</v>
      </c>
      <c r="P76" s="354">
        <f>SUM(P5:P75)</f>
        <v>0</v>
      </c>
    </row>
    <row r="77" spans="2:13" ht="12.75">
      <c r="B77" s="81" t="s">
        <v>502</v>
      </c>
      <c r="C77" s="104"/>
      <c r="D77" s="104"/>
      <c r="E77" s="31"/>
      <c r="F77" s="31"/>
      <c r="G77" s="31"/>
      <c r="H77" s="31"/>
      <c r="I77" s="31"/>
      <c r="J77" s="31"/>
      <c r="K77" s="335"/>
      <c r="L77" s="31"/>
      <c r="M77" s="32"/>
    </row>
    <row r="78" spans="2:13" ht="12.75">
      <c r="B78" s="102" t="s">
        <v>503</v>
      </c>
      <c r="C78" s="107"/>
      <c r="D78" s="107"/>
      <c r="E78" s="103"/>
      <c r="F78" s="103"/>
      <c r="G78" s="103"/>
      <c r="H78" s="103"/>
      <c r="I78" s="103"/>
      <c r="J78" s="103"/>
      <c r="K78" s="111"/>
      <c r="L78" s="103"/>
      <c r="M78" s="99"/>
    </row>
    <row r="79" spans="2:13" ht="12.75">
      <c r="B79" s="81" t="s">
        <v>144</v>
      </c>
      <c r="C79" s="104"/>
      <c r="D79" s="104"/>
      <c r="E79" s="31"/>
      <c r="F79" s="31"/>
      <c r="G79" s="31"/>
      <c r="H79" s="31"/>
      <c r="I79" s="31"/>
      <c r="J79" s="31"/>
      <c r="K79" s="335"/>
      <c r="L79" s="31"/>
      <c r="M79" s="32"/>
    </row>
    <row r="80" spans="2:13" ht="12.75">
      <c r="B80" s="81" t="s">
        <v>504</v>
      </c>
      <c r="C80" s="104"/>
      <c r="D80" s="104"/>
      <c r="E80" s="31"/>
      <c r="F80" s="31"/>
      <c r="G80" s="31"/>
      <c r="H80" s="31"/>
      <c r="I80" s="31"/>
      <c r="J80" s="31"/>
      <c r="K80" s="335"/>
      <c r="L80" s="31"/>
      <c r="M80" s="32"/>
    </row>
    <row r="81" spans="2:13" ht="12.75">
      <c r="B81" s="82" t="s">
        <v>505</v>
      </c>
      <c r="C81" s="145"/>
      <c r="D81" s="145"/>
      <c r="E81" s="39"/>
      <c r="F81" s="39"/>
      <c r="G81" s="39"/>
      <c r="H81" s="39"/>
      <c r="I81" s="39"/>
      <c r="J81" s="39"/>
      <c r="K81" s="329"/>
      <c r="L81" s="39"/>
      <c r="M81" s="40"/>
    </row>
    <row r="82" spans="2:13" ht="12.75">
      <c r="B82" s="104"/>
      <c r="C82" s="104"/>
      <c r="D82" s="104"/>
      <c r="E82" s="31"/>
      <c r="F82" s="31"/>
      <c r="G82" s="31"/>
      <c r="H82" s="31"/>
      <c r="I82" s="31"/>
      <c r="J82" s="31"/>
      <c r="K82" s="335"/>
      <c r="L82" s="31"/>
      <c r="M82" s="31"/>
    </row>
    <row r="83" ht="10.5" customHeight="1">
      <c r="B83" t="s">
        <v>513</v>
      </c>
    </row>
    <row r="84" ht="10.5" customHeight="1"/>
    <row r="85" ht="10.5" customHeight="1">
      <c r="B85" s="104" t="s">
        <v>473</v>
      </c>
    </row>
    <row r="86" ht="10.5" customHeight="1">
      <c r="B86" s="104" t="s">
        <v>506</v>
      </c>
    </row>
    <row r="87" ht="10.5" customHeight="1">
      <c r="B87" s="104" t="s">
        <v>1090</v>
      </c>
    </row>
    <row r="88" ht="10.5" customHeight="1">
      <c r="B88" s="104" t="s">
        <v>507</v>
      </c>
    </row>
    <row r="89" ht="10.5" customHeight="1"/>
    <row r="90" spans="2:27" ht="15.75">
      <c r="B90" s="506" t="s">
        <v>1075</v>
      </c>
      <c r="C90" s="507"/>
      <c r="D90" s="507"/>
      <c r="E90" s="507"/>
      <c r="F90" s="507"/>
      <c r="G90" s="507"/>
      <c r="H90" s="507"/>
      <c r="I90" s="507"/>
      <c r="J90" s="507"/>
      <c r="K90" s="507"/>
      <c r="L90" s="507"/>
      <c r="M90" s="508"/>
      <c r="R90" s="713" t="s">
        <v>1101</v>
      </c>
      <c r="S90" s="714"/>
      <c r="T90" s="714"/>
      <c r="U90" s="714"/>
      <c r="V90" s="714"/>
      <c r="W90" s="714"/>
      <c r="X90" s="715"/>
      <c r="Y90" s="663" t="s">
        <v>1122</v>
      </c>
      <c r="Z90" s="664"/>
      <c r="AA90" s="665"/>
    </row>
    <row r="91" spans="2:27" ht="12.75" customHeight="1">
      <c r="B91" s="428" t="s">
        <v>35</v>
      </c>
      <c r="C91" s="429"/>
      <c r="D91" s="434" t="s">
        <v>36</v>
      </c>
      <c r="E91" s="434" t="s">
        <v>37</v>
      </c>
      <c r="F91" s="434" t="s">
        <v>38</v>
      </c>
      <c r="G91" s="434" t="s">
        <v>39</v>
      </c>
      <c r="H91" s="499" t="s">
        <v>1104</v>
      </c>
      <c r="I91" s="499"/>
      <c r="J91" s="426" t="s">
        <v>40</v>
      </c>
      <c r="K91" s="472" t="s">
        <v>45</v>
      </c>
      <c r="L91" s="441" t="s">
        <v>41</v>
      </c>
      <c r="M91" s="442"/>
      <c r="R91" s="460" t="s">
        <v>119</v>
      </c>
      <c r="S91" s="460" t="s">
        <v>37</v>
      </c>
      <c r="T91" s="460" t="s">
        <v>38</v>
      </c>
      <c r="U91" s="626" t="s">
        <v>120</v>
      </c>
      <c r="V91" s="460" t="s">
        <v>1102</v>
      </c>
      <c r="W91" s="460" t="s">
        <v>1103</v>
      </c>
      <c r="X91" s="460" t="s">
        <v>121</v>
      </c>
      <c r="Y91" s="419" t="s">
        <v>1123</v>
      </c>
      <c r="Z91" s="419" t="s">
        <v>1124</v>
      </c>
      <c r="AA91" s="419" t="s">
        <v>1125</v>
      </c>
    </row>
    <row r="92" spans="2:27" ht="12.75">
      <c r="B92" s="430"/>
      <c r="C92" s="431"/>
      <c r="D92" s="435"/>
      <c r="E92" s="435"/>
      <c r="F92" s="435"/>
      <c r="G92" s="435"/>
      <c r="H92" s="280" t="s">
        <v>1102</v>
      </c>
      <c r="I92" s="279" t="s">
        <v>1103</v>
      </c>
      <c r="J92" s="427"/>
      <c r="K92" s="473"/>
      <c r="L92" s="443"/>
      <c r="M92" s="444"/>
      <c r="R92" s="461"/>
      <c r="S92" s="461"/>
      <c r="T92" s="461"/>
      <c r="U92" s="627"/>
      <c r="V92" s="461"/>
      <c r="W92" s="461"/>
      <c r="X92" s="461"/>
      <c r="Y92" s="420"/>
      <c r="Z92" s="420"/>
      <c r="AA92" s="420"/>
    </row>
    <row r="93" spans="2:27" ht="12.75">
      <c r="B93" s="597" t="s">
        <v>127</v>
      </c>
      <c r="C93" s="598"/>
      <c r="D93" s="54" t="s">
        <v>128</v>
      </c>
      <c r="E93" s="54"/>
      <c r="F93" s="54"/>
      <c r="G93" s="54"/>
      <c r="H93" s="54"/>
      <c r="I93" s="54"/>
      <c r="J93" s="56">
        <v>1</v>
      </c>
      <c r="K93" s="10">
        <f>AA93</f>
        <v>20</v>
      </c>
      <c r="L93" s="423">
        <v>1</v>
      </c>
      <c r="M93" s="424"/>
      <c r="O93" s="60">
        <v>0</v>
      </c>
      <c r="P93" s="327">
        <f>O93*K93</f>
        <v>0</v>
      </c>
      <c r="R93" s="330">
        <v>20</v>
      </c>
      <c r="S93" s="313"/>
      <c r="T93" s="313"/>
      <c r="U93" s="313"/>
      <c r="V93" s="313"/>
      <c r="W93" s="313"/>
      <c r="X93" s="322">
        <f>SUM(R93:W93)</f>
        <v>20</v>
      </c>
      <c r="Y93" s="371">
        <f>X93*J93</f>
        <v>20</v>
      </c>
      <c r="Z93" s="371">
        <v>0</v>
      </c>
      <c r="AA93" s="371">
        <f>Y93+Z93</f>
        <v>20</v>
      </c>
    </row>
    <row r="94" spans="2:27" ht="12.75">
      <c r="B94" s="15" t="s">
        <v>129</v>
      </c>
      <c r="C94" s="95"/>
      <c r="D94" s="16"/>
      <c r="E94" s="16"/>
      <c r="F94" s="16"/>
      <c r="G94" s="16"/>
      <c r="H94" s="16"/>
      <c r="I94" s="16"/>
      <c r="J94" s="17"/>
      <c r="K94" s="47"/>
      <c r="L94" s="47"/>
      <c r="M94" s="18"/>
      <c r="R94" s="44"/>
      <c r="S94" s="45"/>
      <c r="T94" s="45"/>
      <c r="U94" s="45"/>
      <c r="V94" s="45"/>
      <c r="W94" s="45"/>
      <c r="X94" s="46"/>
      <c r="Y94" s="378"/>
      <c r="Z94" s="373"/>
      <c r="AA94" s="374"/>
    </row>
    <row r="95" spans="2:27" ht="12.75">
      <c r="B95" s="576" t="s">
        <v>28</v>
      </c>
      <c r="C95" s="577"/>
      <c r="D95" s="71" t="s">
        <v>194</v>
      </c>
      <c r="E95" s="71" t="s">
        <v>49</v>
      </c>
      <c r="F95" s="71" t="s">
        <v>20</v>
      </c>
      <c r="G95" s="71" t="s">
        <v>173</v>
      </c>
      <c r="H95" s="1"/>
      <c r="I95" s="1"/>
      <c r="J95" s="10">
        <v>4</v>
      </c>
      <c r="K95" s="10">
        <f aca="true" t="shared" si="12" ref="K95:K101">AA95</f>
        <v>52</v>
      </c>
      <c r="L95" s="675" t="s">
        <v>42</v>
      </c>
      <c r="M95" s="647"/>
      <c r="O95" s="60">
        <v>0</v>
      </c>
      <c r="P95" s="327">
        <f aca="true" t="shared" si="13" ref="P95:P101">O95*K95</f>
        <v>0</v>
      </c>
      <c r="R95" s="322">
        <v>10</v>
      </c>
      <c r="S95" s="322"/>
      <c r="T95" s="322"/>
      <c r="U95" s="322">
        <v>3</v>
      </c>
      <c r="V95" s="322"/>
      <c r="W95" s="322"/>
      <c r="X95" s="322">
        <f aca="true" t="shared" si="14" ref="X95:X101">SUM(R95:W95)</f>
        <v>13</v>
      </c>
      <c r="Y95" s="371">
        <f aca="true" t="shared" si="15" ref="Y95:Y101">X95*J95</f>
        <v>52</v>
      </c>
      <c r="Z95" s="371">
        <v>0</v>
      </c>
      <c r="AA95" s="371">
        <f aca="true" t="shared" si="16" ref="AA95:AA101">Y95+Z95</f>
        <v>52</v>
      </c>
    </row>
    <row r="96" spans="2:27" ht="12.75" customHeight="1">
      <c r="B96" s="629"/>
      <c r="C96" s="638"/>
      <c r="D96" s="436" t="s">
        <v>137</v>
      </c>
      <c r="E96" s="53" t="s">
        <v>16</v>
      </c>
      <c r="F96" s="71" t="s">
        <v>20</v>
      </c>
      <c r="G96" s="9"/>
      <c r="H96" s="9"/>
      <c r="I96" s="9"/>
      <c r="J96" s="10">
        <v>4</v>
      </c>
      <c r="K96" s="10">
        <f t="shared" si="12"/>
        <v>48</v>
      </c>
      <c r="L96" s="683"/>
      <c r="M96" s="648"/>
      <c r="O96" s="60">
        <v>0</v>
      </c>
      <c r="P96" s="327">
        <f t="shared" si="13"/>
        <v>0</v>
      </c>
      <c r="R96" s="322">
        <v>10</v>
      </c>
      <c r="S96" s="322">
        <v>2</v>
      </c>
      <c r="T96" s="322"/>
      <c r="U96" s="322"/>
      <c r="V96" s="322"/>
      <c r="W96" s="322"/>
      <c r="X96" s="322">
        <f t="shared" si="14"/>
        <v>12</v>
      </c>
      <c r="Y96" s="371">
        <f t="shared" si="15"/>
        <v>48</v>
      </c>
      <c r="Z96" s="371">
        <v>0</v>
      </c>
      <c r="AA96" s="371">
        <f t="shared" si="16"/>
        <v>48</v>
      </c>
    </row>
    <row r="97" spans="2:27" ht="12.75">
      <c r="B97" s="578"/>
      <c r="C97" s="579"/>
      <c r="D97" s="480"/>
      <c r="E97" s="71" t="s">
        <v>49</v>
      </c>
      <c r="F97" s="71" t="s">
        <v>20</v>
      </c>
      <c r="G97" s="9"/>
      <c r="H97" s="9"/>
      <c r="I97" s="9"/>
      <c r="J97" s="10">
        <v>4</v>
      </c>
      <c r="K97" s="10">
        <f t="shared" si="12"/>
        <v>52</v>
      </c>
      <c r="L97" s="676"/>
      <c r="M97" s="649"/>
      <c r="O97" s="60">
        <v>0</v>
      </c>
      <c r="P97" s="327">
        <f t="shared" si="13"/>
        <v>0</v>
      </c>
      <c r="R97" s="322">
        <v>10</v>
      </c>
      <c r="S97" s="322"/>
      <c r="T97" s="322"/>
      <c r="U97" s="322">
        <v>3</v>
      </c>
      <c r="V97" s="322"/>
      <c r="W97" s="322"/>
      <c r="X97" s="322">
        <f t="shared" si="14"/>
        <v>13</v>
      </c>
      <c r="Y97" s="371">
        <f t="shared" si="15"/>
        <v>52</v>
      </c>
      <c r="Z97" s="371">
        <v>0</v>
      </c>
      <c r="AA97" s="371">
        <f t="shared" si="16"/>
        <v>52</v>
      </c>
    </row>
    <row r="98" spans="2:27" ht="12.75">
      <c r="B98" s="597" t="s">
        <v>29</v>
      </c>
      <c r="C98" s="598"/>
      <c r="D98" s="75" t="s">
        <v>826</v>
      </c>
      <c r="E98" s="75" t="s">
        <v>49</v>
      </c>
      <c r="F98" s="71" t="s">
        <v>19</v>
      </c>
      <c r="G98" s="94" t="s">
        <v>63</v>
      </c>
      <c r="H98" s="68"/>
      <c r="I98" s="68"/>
      <c r="J98" s="10">
        <v>4</v>
      </c>
      <c r="K98" s="10">
        <f t="shared" si="12"/>
        <v>44</v>
      </c>
      <c r="L98" s="672" t="s">
        <v>42</v>
      </c>
      <c r="M98" s="673"/>
      <c r="O98" s="60">
        <v>0</v>
      </c>
      <c r="P98" s="327">
        <f t="shared" si="13"/>
        <v>0</v>
      </c>
      <c r="R98" s="322">
        <v>10</v>
      </c>
      <c r="S98" s="322"/>
      <c r="T98" s="322">
        <v>-2</v>
      </c>
      <c r="U98" s="322">
        <v>3</v>
      </c>
      <c r="V98" s="322"/>
      <c r="W98" s="322"/>
      <c r="X98" s="322">
        <f t="shared" si="14"/>
        <v>11</v>
      </c>
      <c r="Y98" s="371">
        <f t="shared" si="15"/>
        <v>44</v>
      </c>
      <c r="Z98" s="371">
        <v>0</v>
      </c>
      <c r="AA98" s="371">
        <f t="shared" si="16"/>
        <v>44</v>
      </c>
    </row>
    <row r="99" spans="2:27" ht="12.75">
      <c r="B99" s="599" t="s">
        <v>663</v>
      </c>
      <c r="C99" s="600"/>
      <c r="D99" s="71" t="s">
        <v>268</v>
      </c>
      <c r="E99" s="74" t="s">
        <v>16</v>
      </c>
      <c r="F99" s="74" t="s">
        <v>20</v>
      </c>
      <c r="G99" s="74"/>
      <c r="H99" s="57"/>
      <c r="I99" s="57"/>
      <c r="J99" s="10">
        <v>4</v>
      </c>
      <c r="K99" s="10">
        <f t="shared" si="12"/>
        <v>28</v>
      </c>
      <c r="L99" s="449" t="s">
        <v>93</v>
      </c>
      <c r="M99" s="450"/>
      <c r="O99" s="60">
        <v>0</v>
      </c>
      <c r="P99" s="327">
        <f t="shared" si="13"/>
        <v>0</v>
      </c>
      <c r="R99" s="322">
        <v>5</v>
      </c>
      <c r="S99" s="322">
        <v>2</v>
      </c>
      <c r="T99" s="322"/>
      <c r="U99" s="322"/>
      <c r="V99" s="322"/>
      <c r="W99" s="322"/>
      <c r="X99" s="322">
        <f t="shared" si="14"/>
        <v>7</v>
      </c>
      <c r="Y99" s="371">
        <f t="shared" si="15"/>
        <v>28</v>
      </c>
      <c r="Z99" s="371">
        <v>0</v>
      </c>
      <c r="AA99" s="371">
        <f t="shared" si="16"/>
        <v>28</v>
      </c>
    </row>
    <row r="100" spans="2:27" ht="12.75">
      <c r="B100" s="599" t="s">
        <v>484</v>
      </c>
      <c r="C100" s="600"/>
      <c r="D100" s="71" t="s">
        <v>44</v>
      </c>
      <c r="E100" s="71" t="s">
        <v>49</v>
      </c>
      <c r="F100" s="71" t="s">
        <v>20</v>
      </c>
      <c r="G100" s="71" t="s">
        <v>63</v>
      </c>
      <c r="H100" s="1"/>
      <c r="I100" s="1"/>
      <c r="J100" s="10">
        <v>4</v>
      </c>
      <c r="K100" s="10">
        <f t="shared" si="12"/>
        <v>32</v>
      </c>
      <c r="L100" s="449" t="s">
        <v>42</v>
      </c>
      <c r="M100" s="450"/>
      <c r="O100" s="60">
        <v>0</v>
      </c>
      <c r="P100" s="327">
        <f t="shared" si="13"/>
        <v>0</v>
      </c>
      <c r="R100" s="322">
        <v>5</v>
      </c>
      <c r="S100" s="322"/>
      <c r="T100" s="322"/>
      <c r="U100" s="322">
        <v>3</v>
      </c>
      <c r="V100" s="322"/>
      <c r="W100" s="322"/>
      <c r="X100" s="322">
        <f t="shared" si="14"/>
        <v>8</v>
      </c>
      <c r="Y100" s="371">
        <f t="shared" si="15"/>
        <v>32</v>
      </c>
      <c r="Z100" s="371">
        <v>0</v>
      </c>
      <c r="AA100" s="371">
        <f t="shared" si="16"/>
        <v>32</v>
      </c>
    </row>
    <row r="101" spans="2:27" ht="12.75">
      <c r="B101" s="613"/>
      <c r="C101" s="667"/>
      <c r="D101" s="71" t="s">
        <v>953</v>
      </c>
      <c r="E101" s="71" t="s">
        <v>49</v>
      </c>
      <c r="F101" s="71" t="s">
        <v>20</v>
      </c>
      <c r="G101" s="71" t="s">
        <v>63</v>
      </c>
      <c r="H101" s="1"/>
      <c r="I101" s="1"/>
      <c r="J101" s="10">
        <v>4</v>
      </c>
      <c r="K101" s="10">
        <f t="shared" si="12"/>
        <v>32</v>
      </c>
      <c r="L101" s="451"/>
      <c r="M101" s="452"/>
      <c r="O101" s="60">
        <v>0</v>
      </c>
      <c r="P101" s="327">
        <f t="shared" si="13"/>
        <v>0</v>
      </c>
      <c r="R101" s="322">
        <v>5</v>
      </c>
      <c r="S101" s="322"/>
      <c r="T101" s="322"/>
      <c r="U101" s="322">
        <v>3</v>
      </c>
      <c r="V101" s="322"/>
      <c r="W101" s="322"/>
      <c r="X101" s="322">
        <f t="shared" si="14"/>
        <v>8</v>
      </c>
      <c r="Y101" s="371">
        <f t="shared" si="15"/>
        <v>32</v>
      </c>
      <c r="Z101" s="371">
        <v>0</v>
      </c>
      <c r="AA101" s="371">
        <f t="shared" si="16"/>
        <v>32</v>
      </c>
    </row>
    <row r="103" spans="15:16" ht="12.75">
      <c r="O103" s="228">
        <f>SUM(O76:O101)</f>
        <v>1</v>
      </c>
      <c r="P103" s="354">
        <f>SUM(P76:P101)</f>
        <v>0</v>
      </c>
    </row>
  </sheetData>
  <sheetProtection/>
  <mergeCells count="131">
    <mergeCell ref="G91:G92"/>
    <mergeCell ref="H91:I91"/>
    <mergeCell ref="B5:C5"/>
    <mergeCell ref="L5:M5"/>
    <mergeCell ref="W3:W4"/>
    <mergeCell ref="U3:U4"/>
    <mergeCell ref="T3:T4"/>
    <mergeCell ref="B6:C6"/>
    <mergeCell ref="L6:M6"/>
    <mergeCell ref="S3:S4"/>
    <mergeCell ref="O2:P2"/>
    <mergeCell ref="E3:E4"/>
    <mergeCell ref="F3:F4"/>
    <mergeCell ref="G3:G4"/>
    <mergeCell ref="H3:I3"/>
    <mergeCell ref="X3:X4"/>
    <mergeCell ref="V3:V4"/>
    <mergeCell ref="K3:K4"/>
    <mergeCell ref="L3:M4"/>
    <mergeCell ref="R3:R4"/>
    <mergeCell ref="B2:M2"/>
    <mergeCell ref="R2:X2"/>
    <mergeCell ref="B3:C4"/>
    <mergeCell ref="J3:J4"/>
    <mergeCell ref="L8:M15"/>
    <mergeCell ref="B8:C11"/>
    <mergeCell ref="D8:D11"/>
    <mergeCell ref="D12:D15"/>
    <mergeCell ref="B12:C15"/>
    <mergeCell ref="D3:D4"/>
    <mergeCell ref="D18:D19"/>
    <mergeCell ref="D22:D23"/>
    <mergeCell ref="B56:C56"/>
    <mergeCell ref="L49:M54"/>
    <mergeCell ref="B55:C55"/>
    <mergeCell ref="L55:M55"/>
    <mergeCell ref="B16:C23"/>
    <mergeCell ref="B24:C31"/>
    <mergeCell ref="D26:D27"/>
    <mergeCell ref="L16:M31"/>
    <mergeCell ref="L59:M67"/>
    <mergeCell ref="O3:O4"/>
    <mergeCell ref="E32:E33"/>
    <mergeCell ref="E39:E41"/>
    <mergeCell ref="M36:M48"/>
    <mergeCell ref="L42:L44"/>
    <mergeCell ref="L45:L47"/>
    <mergeCell ref="P3:P4"/>
    <mergeCell ref="D24:D25"/>
    <mergeCell ref="D28:D29"/>
    <mergeCell ref="D16:D17"/>
    <mergeCell ref="D20:D21"/>
    <mergeCell ref="B90:M90"/>
    <mergeCell ref="D32:D33"/>
    <mergeCell ref="L32:M35"/>
    <mergeCell ref="D30:D31"/>
    <mergeCell ref="B32:C33"/>
    <mergeCell ref="R90:X90"/>
    <mergeCell ref="B91:C92"/>
    <mergeCell ref="J91:J92"/>
    <mergeCell ref="K91:K92"/>
    <mergeCell ref="L91:M92"/>
    <mergeCell ref="R91:R92"/>
    <mergeCell ref="S91:S92"/>
    <mergeCell ref="T91:T92"/>
    <mergeCell ref="U91:U92"/>
    <mergeCell ref="X91:X92"/>
    <mergeCell ref="W91:W92"/>
    <mergeCell ref="B93:C93"/>
    <mergeCell ref="L93:M93"/>
    <mergeCell ref="B95:C97"/>
    <mergeCell ref="L95:M97"/>
    <mergeCell ref="D96:D97"/>
    <mergeCell ref="V91:V92"/>
    <mergeCell ref="D91:D92"/>
    <mergeCell ref="E91:E92"/>
    <mergeCell ref="F91:F92"/>
    <mergeCell ref="B98:C98"/>
    <mergeCell ref="L98:M98"/>
    <mergeCell ref="B99:C99"/>
    <mergeCell ref="L99:M99"/>
    <mergeCell ref="B100:C101"/>
    <mergeCell ref="L100:M101"/>
    <mergeCell ref="B34:C35"/>
    <mergeCell ref="B45:C47"/>
    <mergeCell ref="D45:D47"/>
    <mergeCell ref="E45:E47"/>
    <mergeCell ref="E52:E54"/>
    <mergeCell ref="B36:C38"/>
    <mergeCell ref="D36:D38"/>
    <mergeCell ref="E36:E38"/>
    <mergeCell ref="B39:C41"/>
    <mergeCell ref="D39:D41"/>
    <mergeCell ref="L36:L38"/>
    <mergeCell ref="B59:C61"/>
    <mergeCell ref="E59:E61"/>
    <mergeCell ref="B42:C44"/>
    <mergeCell ref="D42:D44"/>
    <mergeCell ref="E42:E44"/>
    <mergeCell ref="L39:L41"/>
    <mergeCell ref="L57:M57"/>
    <mergeCell ref="D59:D61"/>
    <mergeCell ref="L56:M56"/>
    <mergeCell ref="E62:E64"/>
    <mergeCell ref="E49:E51"/>
    <mergeCell ref="B69:B74"/>
    <mergeCell ref="B65:C67"/>
    <mergeCell ref="D65:D67"/>
    <mergeCell ref="E65:E67"/>
    <mergeCell ref="B68:C68"/>
    <mergeCell ref="C69:C74"/>
    <mergeCell ref="B49:C54"/>
    <mergeCell ref="D49:D54"/>
    <mergeCell ref="D69:D70"/>
    <mergeCell ref="E73:E74"/>
    <mergeCell ref="L68:M68"/>
    <mergeCell ref="L69:M74"/>
    <mergeCell ref="B57:C57"/>
    <mergeCell ref="E69:E70"/>
    <mergeCell ref="D71:D74"/>
    <mergeCell ref="E71:E72"/>
    <mergeCell ref="B62:C64"/>
    <mergeCell ref="D62:D64"/>
    <mergeCell ref="Y2:AA2"/>
    <mergeCell ref="Y3:Y4"/>
    <mergeCell ref="Z3:Z4"/>
    <mergeCell ref="AA3:AA4"/>
    <mergeCell ref="Y90:AA90"/>
    <mergeCell ref="Y91:Y92"/>
    <mergeCell ref="Z91:Z92"/>
    <mergeCell ref="AA91:AA92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2:AA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8.8515625" style="0" customWidth="1"/>
    <col min="13" max="13" width="9.0039062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7.7109375" style="43" customWidth="1"/>
    <col min="19" max="19" width="7.8515625" style="43" customWidth="1"/>
    <col min="20" max="20" width="8.28125" style="43" customWidth="1"/>
    <col min="21" max="23" width="8.421875" style="43" customWidth="1"/>
    <col min="24" max="24" width="7.57421875" style="43" customWidth="1"/>
  </cols>
  <sheetData>
    <row r="1" ht="6.75" customHeight="1"/>
    <row r="2" spans="2:27" ht="15.75">
      <c r="B2" s="506" t="s">
        <v>14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79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>
      <c r="B8" s="608" t="s">
        <v>546</v>
      </c>
      <c r="C8" s="609"/>
      <c r="D8" s="71" t="s">
        <v>137</v>
      </c>
      <c r="E8" s="71" t="s">
        <v>16</v>
      </c>
      <c r="F8" s="71" t="s">
        <v>21</v>
      </c>
      <c r="G8" s="71" t="s">
        <v>63</v>
      </c>
      <c r="H8" s="9"/>
      <c r="I8" s="9"/>
      <c r="J8" s="10">
        <v>4</v>
      </c>
      <c r="K8" s="10">
        <f aca="true" t="shared" si="0" ref="K8:K14">AA8</f>
        <v>80</v>
      </c>
      <c r="L8" s="425" t="s">
        <v>42</v>
      </c>
      <c r="M8" s="603"/>
      <c r="O8" s="60">
        <v>0</v>
      </c>
      <c r="P8" s="327">
        <f aca="true" t="shared" si="1" ref="P8:P16">O8*K8</f>
        <v>0</v>
      </c>
      <c r="R8" s="322">
        <v>10</v>
      </c>
      <c r="S8" s="322">
        <v>2</v>
      </c>
      <c r="T8" s="322">
        <v>5</v>
      </c>
      <c r="U8" s="322">
        <v>3</v>
      </c>
      <c r="V8" s="322"/>
      <c r="W8" s="322"/>
      <c r="X8" s="322">
        <f aca="true" t="shared" si="2" ref="X8:X14">SUM(R8:W8)</f>
        <v>20</v>
      </c>
      <c r="Y8" s="371">
        <f aca="true" t="shared" si="3" ref="Y8:Y14">X8*J8</f>
        <v>80</v>
      </c>
      <c r="Z8" s="371">
        <v>0</v>
      </c>
      <c r="AA8" s="371">
        <f aca="true" t="shared" si="4" ref="AA8:AA14">Y8+Z8</f>
        <v>80</v>
      </c>
    </row>
    <row r="9" spans="2:27" ht="12.75" customHeight="1">
      <c r="B9" s="599" t="s">
        <v>394</v>
      </c>
      <c r="C9" s="600"/>
      <c r="D9" s="498" t="s">
        <v>137</v>
      </c>
      <c r="E9" s="498" t="s">
        <v>16</v>
      </c>
      <c r="F9" s="53" t="s">
        <v>21</v>
      </c>
      <c r="G9" s="9" t="s">
        <v>63</v>
      </c>
      <c r="H9" s="1"/>
      <c r="I9" s="1"/>
      <c r="J9" s="10">
        <v>4</v>
      </c>
      <c r="K9" s="10">
        <f t="shared" si="0"/>
        <v>68</v>
      </c>
      <c r="L9" s="580" t="s">
        <v>580</v>
      </c>
      <c r="M9" s="610"/>
      <c r="O9" s="60">
        <v>0</v>
      </c>
      <c r="P9" s="327">
        <f t="shared" si="1"/>
        <v>0</v>
      </c>
      <c r="R9" s="322">
        <v>10</v>
      </c>
      <c r="S9" s="322">
        <v>2</v>
      </c>
      <c r="T9" s="322">
        <v>5</v>
      </c>
      <c r="U9" s="322"/>
      <c r="V9" s="322"/>
      <c r="W9" s="322"/>
      <c r="X9" s="322">
        <f t="shared" si="2"/>
        <v>17</v>
      </c>
      <c r="Y9" s="371">
        <f t="shared" si="3"/>
        <v>68</v>
      </c>
      <c r="Z9" s="371">
        <v>0</v>
      </c>
      <c r="AA9" s="371">
        <f t="shared" si="4"/>
        <v>68</v>
      </c>
    </row>
    <row r="10" spans="2:27" ht="12.75">
      <c r="B10" s="601"/>
      <c r="C10" s="602"/>
      <c r="D10" s="625"/>
      <c r="E10" s="503"/>
      <c r="F10" s="9" t="s">
        <v>20</v>
      </c>
      <c r="G10" s="9" t="s">
        <v>63</v>
      </c>
      <c r="H10" s="1"/>
      <c r="I10" s="1"/>
      <c r="J10" s="10">
        <v>4</v>
      </c>
      <c r="K10" s="10">
        <f t="shared" si="0"/>
        <v>60</v>
      </c>
      <c r="L10" s="611"/>
      <c r="M10" s="612"/>
      <c r="O10" s="60">
        <v>0</v>
      </c>
      <c r="P10" s="327">
        <f t="shared" si="1"/>
        <v>0</v>
      </c>
      <c r="R10" s="322">
        <v>10</v>
      </c>
      <c r="S10" s="322">
        <v>2</v>
      </c>
      <c r="T10" s="322"/>
      <c r="U10" s="322">
        <v>3</v>
      </c>
      <c r="V10" s="322"/>
      <c r="W10" s="322"/>
      <c r="X10" s="322">
        <f t="shared" si="2"/>
        <v>15</v>
      </c>
      <c r="Y10" s="371">
        <f t="shared" si="3"/>
        <v>60</v>
      </c>
      <c r="Z10" s="371">
        <v>0</v>
      </c>
      <c r="AA10" s="371">
        <f t="shared" si="4"/>
        <v>60</v>
      </c>
    </row>
    <row r="11" spans="2:27" ht="12.75">
      <c r="B11" s="601"/>
      <c r="C11" s="602"/>
      <c r="D11" s="625"/>
      <c r="E11" s="436" t="s">
        <v>49</v>
      </c>
      <c r="F11" s="9" t="s">
        <v>21</v>
      </c>
      <c r="G11" s="9" t="s">
        <v>63</v>
      </c>
      <c r="H11" s="1"/>
      <c r="I11" s="1"/>
      <c r="J11" s="10">
        <v>4</v>
      </c>
      <c r="K11" s="10">
        <f t="shared" si="0"/>
        <v>72</v>
      </c>
      <c r="L11" s="611"/>
      <c r="M11" s="612"/>
      <c r="O11" s="60">
        <v>0</v>
      </c>
      <c r="P11" s="327">
        <f t="shared" si="1"/>
        <v>0</v>
      </c>
      <c r="R11" s="322">
        <v>10</v>
      </c>
      <c r="S11" s="322"/>
      <c r="T11" s="322">
        <v>5</v>
      </c>
      <c r="U11" s="322">
        <v>3</v>
      </c>
      <c r="V11" s="322"/>
      <c r="W11" s="322"/>
      <c r="X11" s="322">
        <f t="shared" si="2"/>
        <v>18</v>
      </c>
      <c r="Y11" s="371">
        <f t="shared" si="3"/>
        <v>72</v>
      </c>
      <c r="Z11" s="371">
        <v>0</v>
      </c>
      <c r="AA11" s="371">
        <f t="shared" si="4"/>
        <v>72</v>
      </c>
    </row>
    <row r="12" spans="2:27" ht="12.75" customHeight="1">
      <c r="B12" s="601"/>
      <c r="C12" s="602"/>
      <c r="D12" s="503"/>
      <c r="E12" s="480"/>
      <c r="F12" s="53" t="s">
        <v>20</v>
      </c>
      <c r="G12" s="9" t="s">
        <v>63</v>
      </c>
      <c r="H12" s="1"/>
      <c r="I12" s="1"/>
      <c r="J12" s="10">
        <v>4</v>
      </c>
      <c r="K12" s="10">
        <f t="shared" si="0"/>
        <v>52</v>
      </c>
      <c r="L12" s="611"/>
      <c r="M12" s="612"/>
      <c r="O12" s="60">
        <v>0</v>
      </c>
      <c r="P12" s="327">
        <f t="shared" si="1"/>
        <v>0</v>
      </c>
      <c r="R12" s="322">
        <v>10</v>
      </c>
      <c r="S12" s="322"/>
      <c r="T12" s="322"/>
      <c r="U12" s="322">
        <v>3</v>
      </c>
      <c r="V12" s="322"/>
      <c r="W12" s="322"/>
      <c r="X12" s="322">
        <f t="shared" si="2"/>
        <v>13</v>
      </c>
      <c r="Y12" s="371">
        <f t="shared" si="3"/>
        <v>52</v>
      </c>
      <c r="Z12" s="371">
        <v>0</v>
      </c>
      <c r="AA12" s="371">
        <f t="shared" si="4"/>
        <v>52</v>
      </c>
    </row>
    <row r="13" spans="2:27" ht="12.75">
      <c r="B13" s="601"/>
      <c r="C13" s="602"/>
      <c r="D13" s="498" t="s">
        <v>194</v>
      </c>
      <c r="E13" s="498" t="s">
        <v>49</v>
      </c>
      <c r="F13" s="9" t="s">
        <v>21</v>
      </c>
      <c r="G13" s="9" t="s">
        <v>63</v>
      </c>
      <c r="H13" s="1"/>
      <c r="I13" s="1"/>
      <c r="J13" s="10">
        <v>4</v>
      </c>
      <c r="K13" s="10">
        <f t="shared" si="0"/>
        <v>72</v>
      </c>
      <c r="L13" s="611"/>
      <c r="M13" s="612"/>
      <c r="O13" s="60">
        <v>0</v>
      </c>
      <c r="P13" s="327">
        <f t="shared" si="1"/>
        <v>0</v>
      </c>
      <c r="R13" s="322">
        <v>10</v>
      </c>
      <c r="S13" s="322"/>
      <c r="T13" s="322">
        <v>5</v>
      </c>
      <c r="U13" s="322">
        <v>3</v>
      </c>
      <c r="V13" s="322"/>
      <c r="W13" s="322"/>
      <c r="X13" s="322">
        <f t="shared" si="2"/>
        <v>18</v>
      </c>
      <c r="Y13" s="371">
        <f t="shared" si="3"/>
        <v>72</v>
      </c>
      <c r="Z13" s="371">
        <v>0</v>
      </c>
      <c r="AA13" s="371">
        <f t="shared" si="4"/>
        <v>72</v>
      </c>
    </row>
    <row r="14" spans="2:27" ht="12.75">
      <c r="B14" s="613"/>
      <c r="C14" s="667"/>
      <c r="D14" s="503"/>
      <c r="E14" s="503"/>
      <c r="F14" s="9" t="s">
        <v>20</v>
      </c>
      <c r="G14" s="9" t="s">
        <v>63</v>
      </c>
      <c r="H14" s="1"/>
      <c r="I14" s="1"/>
      <c r="J14" s="10">
        <v>4</v>
      </c>
      <c r="K14" s="10">
        <f t="shared" si="0"/>
        <v>52</v>
      </c>
      <c r="L14" s="619"/>
      <c r="M14" s="620"/>
      <c r="O14" s="60">
        <v>0</v>
      </c>
      <c r="P14" s="327">
        <f t="shared" si="1"/>
        <v>0</v>
      </c>
      <c r="R14" s="322">
        <v>10</v>
      </c>
      <c r="S14" s="322"/>
      <c r="T14" s="322"/>
      <c r="U14" s="322">
        <v>3</v>
      </c>
      <c r="V14" s="322"/>
      <c r="W14" s="322"/>
      <c r="X14" s="322">
        <f t="shared" si="2"/>
        <v>13</v>
      </c>
      <c r="Y14" s="371">
        <f t="shared" si="3"/>
        <v>52</v>
      </c>
      <c r="Z14" s="371">
        <v>0</v>
      </c>
      <c r="AA14" s="371">
        <f t="shared" si="4"/>
        <v>52</v>
      </c>
    </row>
    <row r="15" spans="2:27" ht="12.75">
      <c r="B15" s="15" t="s">
        <v>57</v>
      </c>
      <c r="C15" s="95"/>
      <c r="D15" s="16"/>
      <c r="E15" s="16"/>
      <c r="F15" s="16"/>
      <c r="G15" s="16"/>
      <c r="H15" s="16"/>
      <c r="I15" s="16"/>
      <c r="J15" s="17"/>
      <c r="K15" s="17"/>
      <c r="L15" s="17"/>
      <c r="M15" s="18"/>
      <c r="R15" s="44"/>
      <c r="S15" s="45"/>
      <c r="T15" s="45"/>
      <c r="U15" s="45"/>
      <c r="V15" s="45"/>
      <c r="W15" s="45"/>
      <c r="X15" s="46"/>
      <c r="Y15" s="378"/>
      <c r="Z15" s="373"/>
      <c r="AA15" s="374"/>
    </row>
    <row r="16" spans="2:27" ht="12.75" customHeight="1">
      <c r="B16" s="445" t="s">
        <v>582</v>
      </c>
      <c r="C16" s="488" t="s">
        <v>581</v>
      </c>
      <c r="D16" s="53" t="s">
        <v>194</v>
      </c>
      <c r="E16" s="53" t="s">
        <v>49</v>
      </c>
      <c r="F16" s="9" t="s">
        <v>20</v>
      </c>
      <c r="G16" s="53" t="s">
        <v>63</v>
      </c>
      <c r="H16" s="159"/>
      <c r="I16" s="159"/>
      <c r="J16" s="9">
        <v>4</v>
      </c>
      <c r="K16" s="10">
        <f aca="true" t="shared" si="5" ref="K16:K21">AA16</f>
        <v>52</v>
      </c>
      <c r="L16" s="530" t="s">
        <v>42</v>
      </c>
      <c r="M16" s="531"/>
      <c r="O16" s="60">
        <v>0</v>
      </c>
      <c r="P16" s="327">
        <f t="shared" si="1"/>
        <v>0</v>
      </c>
      <c r="R16" s="322">
        <v>10</v>
      </c>
      <c r="S16" s="322"/>
      <c r="T16" s="322"/>
      <c r="U16" s="322">
        <v>3</v>
      </c>
      <c r="V16" s="322"/>
      <c r="W16" s="322"/>
      <c r="X16" s="322">
        <f aca="true" t="shared" si="6" ref="X16:X21">SUM(R16:W16)</f>
        <v>13</v>
      </c>
      <c r="Y16" s="371">
        <f aca="true" t="shared" si="7" ref="Y16:Y21">X16*J16</f>
        <v>52</v>
      </c>
      <c r="Z16" s="371">
        <v>0</v>
      </c>
      <c r="AA16" s="371">
        <f aca="true" t="shared" si="8" ref="AA16:AA21">Y16+Z16</f>
        <v>52</v>
      </c>
    </row>
    <row r="17" spans="2:27" ht="12.75">
      <c r="B17" s="458"/>
      <c r="C17" s="489"/>
      <c r="D17" s="436" t="s">
        <v>137</v>
      </c>
      <c r="E17" s="53" t="s">
        <v>49</v>
      </c>
      <c r="F17" s="9" t="s">
        <v>20</v>
      </c>
      <c r="G17" s="9" t="s">
        <v>63</v>
      </c>
      <c r="H17" s="1"/>
      <c r="I17" s="1"/>
      <c r="J17" s="10">
        <v>4</v>
      </c>
      <c r="K17" s="10">
        <f t="shared" si="5"/>
        <v>52</v>
      </c>
      <c r="L17" s="532"/>
      <c r="M17" s="533"/>
      <c r="O17" s="60">
        <v>0</v>
      </c>
      <c r="P17" s="327">
        <f>O17*K18</f>
        <v>0</v>
      </c>
      <c r="R17" s="322">
        <v>10</v>
      </c>
      <c r="S17" s="322"/>
      <c r="T17" s="322"/>
      <c r="U17" s="322">
        <v>3</v>
      </c>
      <c r="V17" s="322"/>
      <c r="W17" s="322"/>
      <c r="X17" s="322">
        <f t="shared" si="6"/>
        <v>13</v>
      </c>
      <c r="Y17" s="371">
        <f t="shared" si="7"/>
        <v>52</v>
      </c>
      <c r="Z17" s="371">
        <v>0</v>
      </c>
      <c r="AA17" s="371">
        <f t="shared" si="8"/>
        <v>52</v>
      </c>
    </row>
    <row r="18" spans="2:27" ht="12.75">
      <c r="B18" s="458"/>
      <c r="C18" s="489"/>
      <c r="D18" s="437"/>
      <c r="E18" s="53" t="s">
        <v>16</v>
      </c>
      <c r="F18" s="9" t="s">
        <v>20</v>
      </c>
      <c r="G18" s="9" t="s">
        <v>63</v>
      </c>
      <c r="H18" s="1"/>
      <c r="I18" s="1"/>
      <c r="J18" s="10">
        <v>4</v>
      </c>
      <c r="K18" s="10">
        <f t="shared" si="5"/>
        <v>60</v>
      </c>
      <c r="L18" s="532"/>
      <c r="M18" s="533"/>
      <c r="O18" s="60">
        <v>0</v>
      </c>
      <c r="P18" s="327">
        <f>O18*K19</f>
        <v>0</v>
      </c>
      <c r="R18" s="322">
        <v>10</v>
      </c>
      <c r="S18" s="322">
        <v>2</v>
      </c>
      <c r="T18" s="322"/>
      <c r="U18" s="322">
        <v>3</v>
      </c>
      <c r="V18" s="322"/>
      <c r="W18" s="322"/>
      <c r="X18" s="322">
        <f t="shared" si="6"/>
        <v>15</v>
      </c>
      <c r="Y18" s="371">
        <f t="shared" si="7"/>
        <v>60</v>
      </c>
      <c r="Z18" s="371">
        <v>0</v>
      </c>
      <c r="AA18" s="371">
        <f t="shared" si="8"/>
        <v>60</v>
      </c>
    </row>
    <row r="19" spans="2:27" ht="12.75" customHeight="1">
      <c r="B19" s="563" t="s">
        <v>583</v>
      </c>
      <c r="C19" s="528" t="s">
        <v>581</v>
      </c>
      <c r="D19" s="436" t="s">
        <v>137</v>
      </c>
      <c r="E19" s="436" t="s">
        <v>16</v>
      </c>
      <c r="F19" s="9" t="s">
        <v>21</v>
      </c>
      <c r="G19" s="1"/>
      <c r="H19" s="1"/>
      <c r="I19" s="1"/>
      <c r="J19" s="10">
        <v>4</v>
      </c>
      <c r="K19" s="10">
        <f t="shared" si="5"/>
        <v>68</v>
      </c>
      <c r="L19" s="449" t="s">
        <v>42</v>
      </c>
      <c r="M19" s="450"/>
      <c r="O19" s="60">
        <v>0</v>
      </c>
      <c r="P19" s="327">
        <f>O19*K20</f>
        <v>0</v>
      </c>
      <c r="R19" s="322">
        <v>10</v>
      </c>
      <c r="S19" s="322">
        <v>2</v>
      </c>
      <c r="T19" s="322">
        <v>5</v>
      </c>
      <c r="U19" s="322"/>
      <c r="V19" s="322"/>
      <c r="W19" s="322"/>
      <c r="X19" s="322">
        <f t="shared" si="6"/>
        <v>17</v>
      </c>
      <c r="Y19" s="371">
        <f t="shared" si="7"/>
        <v>68</v>
      </c>
      <c r="Z19" s="371">
        <v>0</v>
      </c>
      <c r="AA19" s="371">
        <f t="shared" si="8"/>
        <v>68</v>
      </c>
    </row>
    <row r="20" spans="2:27" ht="12.75">
      <c r="B20" s="565"/>
      <c r="C20" s="529"/>
      <c r="D20" s="480"/>
      <c r="E20" s="480"/>
      <c r="F20" s="9" t="s">
        <v>20</v>
      </c>
      <c r="G20" s="1"/>
      <c r="H20" s="1"/>
      <c r="I20" s="1"/>
      <c r="J20" s="10">
        <v>4</v>
      </c>
      <c r="K20" s="10">
        <f t="shared" si="5"/>
        <v>48</v>
      </c>
      <c r="L20" s="451"/>
      <c r="M20" s="452"/>
      <c r="O20" s="60">
        <v>0</v>
      </c>
      <c r="P20" s="327">
        <f>O20*K21</f>
        <v>0</v>
      </c>
      <c r="R20" s="322">
        <v>10</v>
      </c>
      <c r="S20" s="322">
        <v>2</v>
      </c>
      <c r="T20" s="322"/>
      <c r="U20" s="322"/>
      <c r="V20" s="322"/>
      <c r="W20" s="322"/>
      <c r="X20" s="322">
        <f t="shared" si="6"/>
        <v>12</v>
      </c>
      <c r="Y20" s="371">
        <f t="shared" si="7"/>
        <v>48</v>
      </c>
      <c r="Z20" s="371">
        <v>0</v>
      </c>
      <c r="AA20" s="371">
        <f t="shared" si="8"/>
        <v>48</v>
      </c>
    </row>
    <row r="21" spans="2:27" ht="12.75">
      <c r="B21" s="453" t="s">
        <v>56</v>
      </c>
      <c r="C21" s="454"/>
      <c r="D21" s="9" t="s">
        <v>125</v>
      </c>
      <c r="E21" s="7"/>
      <c r="F21" s="7"/>
      <c r="G21" s="7"/>
      <c r="H21" s="10"/>
      <c r="I21" s="10"/>
      <c r="J21" s="49">
        <v>1</v>
      </c>
      <c r="K21" s="10">
        <f t="shared" si="5"/>
        <v>5</v>
      </c>
      <c r="L21" s="636" t="s">
        <v>245</v>
      </c>
      <c r="M21" s="637"/>
      <c r="O21" s="60">
        <v>0</v>
      </c>
      <c r="P21" s="327">
        <f>O21*K22</f>
        <v>0</v>
      </c>
      <c r="R21" s="322">
        <v>5</v>
      </c>
      <c r="S21" s="322"/>
      <c r="T21" s="322"/>
      <c r="U21" s="322"/>
      <c r="V21" s="322"/>
      <c r="W21" s="322"/>
      <c r="X21" s="322">
        <f t="shared" si="6"/>
        <v>5</v>
      </c>
      <c r="Y21" s="371">
        <f t="shared" si="7"/>
        <v>5</v>
      </c>
      <c r="Z21" s="371">
        <v>0</v>
      </c>
      <c r="AA21" s="371">
        <f t="shared" si="8"/>
        <v>5</v>
      </c>
    </row>
    <row r="22" ht="12.75" customHeight="1"/>
    <row r="23" spans="15:16" ht="12.75" customHeight="1">
      <c r="O23" s="200">
        <f>SUM(O5:O22)</f>
        <v>1</v>
      </c>
      <c r="P23" s="332">
        <f>SUM(P5:P22)</f>
        <v>0</v>
      </c>
    </row>
    <row r="24" spans="2:13" ht="15.75">
      <c r="B24" s="506" t="s">
        <v>100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8"/>
    </row>
    <row r="25" spans="2:13" ht="12.75">
      <c r="B25" s="133" t="s">
        <v>584</v>
      </c>
      <c r="C25" s="158"/>
      <c r="D25" s="19"/>
      <c r="E25" s="19"/>
      <c r="F25" s="19"/>
      <c r="G25" s="19"/>
      <c r="H25" s="19"/>
      <c r="I25" s="19"/>
      <c r="J25" s="19"/>
      <c r="K25" s="17"/>
      <c r="L25" s="19"/>
      <c r="M25" s="20"/>
    </row>
    <row r="26" spans="2:27" ht="12.75">
      <c r="B26" s="526" t="s">
        <v>1092</v>
      </c>
      <c r="C26" s="750"/>
      <c r="D26" s="750"/>
      <c r="E26" s="750"/>
      <c r="F26" s="750"/>
      <c r="G26" s="750"/>
      <c r="H26" s="750"/>
      <c r="I26" s="750"/>
      <c r="J26" s="750"/>
      <c r="K26" s="750"/>
      <c r="L26" s="750"/>
      <c r="M26" s="583"/>
      <c r="R26" s="460" t="s">
        <v>119</v>
      </c>
      <c r="S26" s="460" t="s">
        <v>37</v>
      </c>
      <c r="T26" s="460" t="s">
        <v>38</v>
      </c>
      <c r="U26" s="626" t="s">
        <v>120</v>
      </c>
      <c r="V26" s="460" t="s">
        <v>1102</v>
      </c>
      <c r="W26" s="460" t="s">
        <v>1103</v>
      </c>
      <c r="X26" s="460" t="s">
        <v>121</v>
      </c>
      <c r="Y26" s="419" t="s">
        <v>1123</v>
      </c>
      <c r="Z26" s="419" t="s">
        <v>1124</v>
      </c>
      <c r="AA26" s="419" t="s">
        <v>1125</v>
      </c>
    </row>
    <row r="27" spans="2:27" ht="12.75">
      <c r="B27" s="133" t="s">
        <v>585</v>
      </c>
      <c r="C27" s="158"/>
      <c r="D27" s="19"/>
      <c r="E27" s="19"/>
      <c r="F27" s="19"/>
      <c r="G27" s="19"/>
      <c r="H27" s="19"/>
      <c r="I27" s="19"/>
      <c r="J27" s="19"/>
      <c r="K27" s="17"/>
      <c r="L27" s="19"/>
      <c r="M27" s="20"/>
      <c r="R27" s="461"/>
      <c r="S27" s="461"/>
      <c r="T27" s="461"/>
      <c r="U27" s="627"/>
      <c r="V27" s="461"/>
      <c r="W27" s="461"/>
      <c r="X27" s="461"/>
      <c r="Y27" s="420"/>
      <c r="Z27" s="420"/>
      <c r="AA27" s="420"/>
    </row>
    <row r="28" spans="2:27" ht="12.75" customHeight="1">
      <c r="B28" s="445" t="s">
        <v>586</v>
      </c>
      <c r="C28" s="446"/>
      <c r="D28" s="436" t="s">
        <v>23</v>
      </c>
      <c r="E28" s="436" t="s">
        <v>16</v>
      </c>
      <c r="F28" s="9" t="s">
        <v>20</v>
      </c>
      <c r="G28" s="9"/>
      <c r="H28" s="9"/>
      <c r="I28" s="9"/>
      <c r="J28" s="10">
        <v>4</v>
      </c>
      <c r="K28" s="10">
        <f>AA28</f>
        <v>48</v>
      </c>
      <c r="L28" s="772" t="s">
        <v>261</v>
      </c>
      <c r="M28" s="773"/>
      <c r="O28" s="60">
        <v>0</v>
      </c>
      <c r="P28" s="327">
        <f>O28*K28</f>
        <v>0</v>
      </c>
      <c r="R28" s="322">
        <v>10</v>
      </c>
      <c r="S28" s="322">
        <v>2</v>
      </c>
      <c r="T28" s="322"/>
      <c r="U28" s="322"/>
      <c r="V28" s="322"/>
      <c r="W28" s="322"/>
      <c r="X28" s="322">
        <f>SUM(R28:W28)</f>
        <v>12</v>
      </c>
      <c r="Y28" s="371">
        <f>X28*J28</f>
        <v>48</v>
      </c>
      <c r="Z28" s="371">
        <v>0</v>
      </c>
      <c r="AA28" s="371">
        <f>Y28+Z28</f>
        <v>48</v>
      </c>
    </row>
    <row r="29" spans="2:27" ht="12.75">
      <c r="B29" s="458"/>
      <c r="C29" s="459"/>
      <c r="D29" s="437"/>
      <c r="E29" s="480"/>
      <c r="F29" s="9" t="s">
        <v>19</v>
      </c>
      <c r="G29" s="9"/>
      <c r="H29" s="9"/>
      <c r="I29" s="9"/>
      <c r="J29" s="10">
        <v>4</v>
      </c>
      <c r="K29" s="10">
        <f>AA29</f>
        <v>40</v>
      </c>
      <c r="L29" s="774"/>
      <c r="M29" s="775"/>
      <c r="O29" s="60">
        <v>0</v>
      </c>
      <c r="P29" s="327">
        <f>O29*K29</f>
        <v>0</v>
      </c>
      <c r="R29" s="365">
        <v>10</v>
      </c>
      <c r="S29" s="365">
        <v>2</v>
      </c>
      <c r="T29" s="365">
        <v>-2</v>
      </c>
      <c r="U29" s="365"/>
      <c r="V29" s="365"/>
      <c r="W29" s="365"/>
      <c r="X29" s="365">
        <f>SUM(R29:W29)</f>
        <v>10</v>
      </c>
      <c r="Y29" s="371">
        <f>X29*J29</f>
        <v>40</v>
      </c>
      <c r="Z29" s="371">
        <v>0</v>
      </c>
      <c r="AA29" s="371">
        <f>Y29+Z29</f>
        <v>40</v>
      </c>
    </row>
    <row r="30" spans="2:24" ht="12.75" customHeight="1">
      <c r="B30" s="163" t="s">
        <v>587</v>
      </c>
      <c r="C30" s="161"/>
      <c r="D30" s="161"/>
      <c r="E30" s="161"/>
      <c r="F30" s="161"/>
      <c r="G30" s="161"/>
      <c r="H30" s="161"/>
      <c r="I30" s="161"/>
      <c r="J30" s="161"/>
      <c r="K30" s="363"/>
      <c r="L30" s="770" t="s">
        <v>261</v>
      </c>
      <c r="M30" s="771"/>
      <c r="R30" s="64"/>
      <c r="S30" s="64"/>
      <c r="T30" s="64"/>
      <c r="U30" s="64"/>
      <c r="V30" s="64"/>
      <c r="W30" s="64"/>
      <c r="X30" s="64"/>
    </row>
    <row r="31" spans="2:24" ht="12.75" customHeight="1">
      <c r="B31" s="164" t="s">
        <v>588</v>
      </c>
      <c r="C31" s="162"/>
      <c r="D31" s="162"/>
      <c r="E31" s="162"/>
      <c r="F31" s="162"/>
      <c r="G31" s="162"/>
      <c r="H31" s="162"/>
      <c r="I31" s="162"/>
      <c r="J31" s="162"/>
      <c r="K31" s="364"/>
      <c r="L31" s="770" t="s">
        <v>261</v>
      </c>
      <c r="M31" s="771"/>
      <c r="R31" s="64"/>
      <c r="S31" s="64"/>
      <c r="T31" s="64"/>
      <c r="U31" s="64"/>
      <c r="V31" s="64"/>
      <c r="W31" s="64"/>
      <c r="X31" s="64"/>
    </row>
    <row r="32" spans="15:16" ht="12.75">
      <c r="O32" s="200">
        <f>SUM(O23:O31)</f>
        <v>1</v>
      </c>
      <c r="P32" s="332">
        <f>SUM(P23:P31)</f>
        <v>0</v>
      </c>
    </row>
    <row r="33" ht="12.75">
      <c r="B33" t="s">
        <v>589</v>
      </c>
    </row>
  </sheetData>
  <sheetProtection/>
  <mergeCells count="67">
    <mergeCell ref="V3:V4"/>
    <mergeCell ref="W3:W4"/>
    <mergeCell ref="B6:C6"/>
    <mergeCell ref="L6:M6"/>
    <mergeCell ref="O2:P2"/>
    <mergeCell ref="L30:M30"/>
    <mergeCell ref="P3:P4"/>
    <mergeCell ref="E9:E10"/>
    <mergeCell ref="E11:E12"/>
    <mergeCell ref="E13:E14"/>
    <mergeCell ref="L31:M31"/>
    <mergeCell ref="L28:M29"/>
    <mergeCell ref="O3:O4"/>
    <mergeCell ref="L21:M21"/>
    <mergeCell ref="H3:I3"/>
    <mergeCell ref="E28:E29"/>
    <mergeCell ref="B26:M26"/>
    <mergeCell ref="B28:C29"/>
    <mergeCell ref="D28:D29"/>
    <mergeCell ref="D13:D14"/>
    <mergeCell ref="B9:C14"/>
    <mergeCell ref="D9:D12"/>
    <mergeCell ref="B21:C21"/>
    <mergeCell ref="B19:B20"/>
    <mergeCell ref="C19:C20"/>
    <mergeCell ref="D19:D20"/>
    <mergeCell ref="E19:E20"/>
    <mergeCell ref="B8:C8"/>
    <mergeCell ref="L8:M8"/>
    <mergeCell ref="L9:M14"/>
    <mergeCell ref="L19:M20"/>
    <mergeCell ref="B24:M24"/>
    <mergeCell ref="B16:B18"/>
    <mergeCell ref="C16:C18"/>
    <mergeCell ref="L16:M18"/>
    <mergeCell ref="D17:D18"/>
    <mergeCell ref="B5:C5"/>
    <mergeCell ref="L5:M5"/>
    <mergeCell ref="D3:D4"/>
    <mergeCell ref="E3:E4"/>
    <mergeCell ref="F3:F4"/>
    <mergeCell ref="G3:G4"/>
    <mergeCell ref="B2:M2"/>
    <mergeCell ref="R2:X2"/>
    <mergeCell ref="B3:C4"/>
    <mergeCell ref="J3:J4"/>
    <mergeCell ref="K3:K4"/>
    <mergeCell ref="L3:M4"/>
    <mergeCell ref="R3:R4"/>
    <mergeCell ref="S3:S4"/>
    <mergeCell ref="U3:U4"/>
    <mergeCell ref="T3:T4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Y2:AA2"/>
    <mergeCell ref="Y3:Y4"/>
    <mergeCell ref="Z3:Z4"/>
    <mergeCell ref="AA3:AA4"/>
    <mergeCell ref="X3:X4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2:AA2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140625" style="43" customWidth="1"/>
    <col min="12" max="12" width="8.8515625" style="0" customWidth="1"/>
    <col min="13" max="13" width="9.00390625" style="0" customWidth="1"/>
    <col min="14" max="14" width="2.421875" style="0" customWidth="1"/>
    <col min="16" max="16" width="9.140625" style="43" customWidth="1"/>
    <col min="17" max="17" width="3.8515625" style="43" customWidth="1"/>
    <col min="18" max="18" width="7.7109375" style="43" customWidth="1"/>
    <col min="19" max="19" width="7.8515625" style="43" customWidth="1"/>
    <col min="20" max="20" width="8.28125" style="43" customWidth="1"/>
    <col min="21" max="23" width="8.421875" style="43" customWidth="1"/>
    <col min="24" max="24" width="7.57421875" style="43" customWidth="1"/>
  </cols>
  <sheetData>
    <row r="1" ht="6.75" customHeight="1"/>
    <row r="2" spans="2:27" ht="15.75">
      <c r="B2" s="506" t="s">
        <v>13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" customHeight="1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" customHeight="1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44"/>
      <c r="S7" s="45"/>
      <c r="T7" s="45"/>
      <c r="U7" s="45"/>
      <c r="V7" s="45"/>
      <c r="W7" s="45"/>
      <c r="X7" s="46"/>
      <c r="Y7" s="378"/>
      <c r="Z7" s="373"/>
      <c r="AA7" s="374"/>
    </row>
    <row r="8" spans="2:27" ht="12.75">
      <c r="B8" s="608" t="s">
        <v>546</v>
      </c>
      <c r="C8" s="609"/>
      <c r="D8" s="71" t="s">
        <v>137</v>
      </c>
      <c r="E8" s="71" t="s">
        <v>16</v>
      </c>
      <c r="F8" s="71" t="s">
        <v>21</v>
      </c>
      <c r="G8" s="71" t="s">
        <v>63</v>
      </c>
      <c r="H8" s="9"/>
      <c r="I8" s="9"/>
      <c r="J8" s="10">
        <v>4</v>
      </c>
      <c r="K8" s="10">
        <f aca="true" t="shared" si="0" ref="K8:K14">AA8</f>
        <v>80</v>
      </c>
      <c r="L8" s="425" t="s">
        <v>42</v>
      </c>
      <c r="M8" s="603"/>
      <c r="O8" s="60">
        <v>0</v>
      </c>
      <c r="P8" s="327">
        <f aca="true" t="shared" si="1" ref="P8:P16">O8*K8</f>
        <v>0</v>
      </c>
      <c r="R8" s="322">
        <v>10</v>
      </c>
      <c r="S8" s="322">
        <v>2</v>
      </c>
      <c r="T8" s="322">
        <v>5</v>
      </c>
      <c r="U8" s="322">
        <v>3</v>
      </c>
      <c r="V8" s="322"/>
      <c r="W8" s="322"/>
      <c r="X8" s="322">
        <f aca="true" t="shared" si="2" ref="X8:X14">SUM(R8:W8)</f>
        <v>20</v>
      </c>
      <c r="Y8" s="371">
        <f aca="true" t="shared" si="3" ref="Y8:Y14">X8*J8</f>
        <v>80</v>
      </c>
      <c r="Z8" s="371">
        <v>0</v>
      </c>
      <c r="AA8" s="371">
        <f aca="true" t="shared" si="4" ref="AA8:AA14">Y8+Z8</f>
        <v>80</v>
      </c>
    </row>
    <row r="9" spans="2:27" ht="12.75" customHeight="1">
      <c r="B9" s="599" t="s">
        <v>394</v>
      </c>
      <c r="C9" s="600"/>
      <c r="D9" s="498" t="s">
        <v>137</v>
      </c>
      <c r="E9" s="498" t="s">
        <v>16</v>
      </c>
      <c r="F9" s="53" t="s">
        <v>21</v>
      </c>
      <c r="G9" s="9" t="s">
        <v>63</v>
      </c>
      <c r="H9" s="1"/>
      <c r="I9" s="1"/>
      <c r="J9" s="10">
        <v>4</v>
      </c>
      <c r="K9" s="10">
        <f t="shared" si="0"/>
        <v>68</v>
      </c>
      <c r="L9" s="580" t="s">
        <v>580</v>
      </c>
      <c r="M9" s="610"/>
      <c r="O9" s="60">
        <v>0</v>
      </c>
      <c r="P9" s="327">
        <f t="shared" si="1"/>
        <v>0</v>
      </c>
      <c r="R9" s="322">
        <v>10</v>
      </c>
      <c r="S9" s="322">
        <v>2</v>
      </c>
      <c r="T9" s="322">
        <v>5</v>
      </c>
      <c r="U9" s="322"/>
      <c r="V9" s="322"/>
      <c r="W9" s="322"/>
      <c r="X9" s="322">
        <f t="shared" si="2"/>
        <v>17</v>
      </c>
      <c r="Y9" s="371">
        <f t="shared" si="3"/>
        <v>68</v>
      </c>
      <c r="Z9" s="371">
        <v>0</v>
      </c>
      <c r="AA9" s="371">
        <f t="shared" si="4"/>
        <v>68</v>
      </c>
    </row>
    <row r="10" spans="2:27" ht="12.75">
      <c r="B10" s="601"/>
      <c r="C10" s="602"/>
      <c r="D10" s="625"/>
      <c r="E10" s="503"/>
      <c r="F10" s="9" t="s">
        <v>20</v>
      </c>
      <c r="G10" s="9" t="s">
        <v>63</v>
      </c>
      <c r="H10" s="1"/>
      <c r="I10" s="1"/>
      <c r="J10" s="10">
        <v>4</v>
      </c>
      <c r="K10" s="10">
        <f t="shared" si="0"/>
        <v>60</v>
      </c>
      <c r="L10" s="611"/>
      <c r="M10" s="612"/>
      <c r="O10" s="60">
        <v>0</v>
      </c>
      <c r="P10" s="327">
        <f t="shared" si="1"/>
        <v>0</v>
      </c>
      <c r="R10" s="322">
        <v>10</v>
      </c>
      <c r="S10" s="322">
        <v>2</v>
      </c>
      <c r="T10" s="322"/>
      <c r="U10" s="322">
        <v>3</v>
      </c>
      <c r="V10" s="322"/>
      <c r="W10" s="322"/>
      <c r="X10" s="322">
        <f t="shared" si="2"/>
        <v>15</v>
      </c>
      <c r="Y10" s="371">
        <f t="shared" si="3"/>
        <v>60</v>
      </c>
      <c r="Z10" s="371">
        <v>0</v>
      </c>
      <c r="AA10" s="371">
        <f t="shared" si="4"/>
        <v>60</v>
      </c>
    </row>
    <row r="11" spans="2:27" ht="12.75">
      <c r="B11" s="601"/>
      <c r="C11" s="602"/>
      <c r="D11" s="625"/>
      <c r="E11" s="436" t="s">
        <v>49</v>
      </c>
      <c r="F11" s="9" t="s">
        <v>21</v>
      </c>
      <c r="G11" s="9" t="s">
        <v>63</v>
      </c>
      <c r="H11" s="1"/>
      <c r="I11" s="1"/>
      <c r="J11" s="10">
        <v>4</v>
      </c>
      <c r="K11" s="10">
        <f t="shared" si="0"/>
        <v>72</v>
      </c>
      <c r="L11" s="611"/>
      <c r="M11" s="612"/>
      <c r="O11" s="60">
        <v>0</v>
      </c>
      <c r="P11" s="327">
        <f t="shared" si="1"/>
        <v>0</v>
      </c>
      <c r="R11" s="322">
        <v>10</v>
      </c>
      <c r="S11" s="322"/>
      <c r="T11" s="322">
        <v>5</v>
      </c>
      <c r="U11" s="322">
        <v>3</v>
      </c>
      <c r="V11" s="322"/>
      <c r="W11" s="322"/>
      <c r="X11" s="322">
        <f t="shared" si="2"/>
        <v>18</v>
      </c>
      <c r="Y11" s="371">
        <f t="shared" si="3"/>
        <v>72</v>
      </c>
      <c r="Z11" s="371">
        <v>0</v>
      </c>
      <c r="AA11" s="371">
        <f t="shared" si="4"/>
        <v>72</v>
      </c>
    </row>
    <row r="12" spans="2:27" ht="12.75" customHeight="1">
      <c r="B12" s="601"/>
      <c r="C12" s="602"/>
      <c r="D12" s="503"/>
      <c r="E12" s="480"/>
      <c r="F12" s="53" t="s">
        <v>20</v>
      </c>
      <c r="G12" s="9" t="s">
        <v>63</v>
      </c>
      <c r="H12" s="1"/>
      <c r="I12" s="1"/>
      <c r="J12" s="10">
        <v>4</v>
      </c>
      <c r="K12" s="10">
        <f t="shared" si="0"/>
        <v>52</v>
      </c>
      <c r="L12" s="611"/>
      <c r="M12" s="612"/>
      <c r="O12" s="60">
        <v>0</v>
      </c>
      <c r="P12" s="327">
        <f t="shared" si="1"/>
        <v>0</v>
      </c>
      <c r="R12" s="322">
        <v>10</v>
      </c>
      <c r="S12" s="322"/>
      <c r="T12" s="322"/>
      <c r="U12" s="322">
        <v>3</v>
      </c>
      <c r="V12" s="322"/>
      <c r="W12" s="322"/>
      <c r="X12" s="322">
        <f t="shared" si="2"/>
        <v>13</v>
      </c>
      <c r="Y12" s="371">
        <f t="shared" si="3"/>
        <v>52</v>
      </c>
      <c r="Z12" s="371">
        <v>0</v>
      </c>
      <c r="AA12" s="371">
        <f t="shared" si="4"/>
        <v>52</v>
      </c>
    </row>
    <row r="13" spans="2:27" ht="12.75">
      <c r="B13" s="601"/>
      <c r="C13" s="602"/>
      <c r="D13" s="498" t="s">
        <v>194</v>
      </c>
      <c r="E13" s="498" t="s">
        <v>49</v>
      </c>
      <c r="F13" s="9" t="s">
        <v>21</v>
      </c>
      <c r="G13" s="9" t="s">
        <v>63</v>
      </c>
      <c r="H13" s="1"/>
      <c r="I13" s="1"/>
      <c r="J13" s="10">
        <v>4</v>
      </c>
      <c r="K13" s="10">
        <f t="shared" si="0"/>
        <v>72</v>
      </c>
      <c r="L13" s="611"/>
      <c r="M13" s="612"/>
      <c r="O13" s="60">
        <v>0</v>
      </c>
      <c r="P13" s="327">
        <f t="shared" si="1"/>
        <v>0</v>
      </c>
      <c r="R13" s="322">
        <v>10</v>
      </c>
      <c r="S13" s="322"/>
      <c r="T13" s="322">
        <v>5</v>
      </c>
      <c r="U13" s="322">
        <v>3</v>
      </c>
      <c r="V13" s="322"/>
      <c r="W13" s="322"/>
      <c r="X13" s="322">
        <f t="shared" si="2"/>
        <v>18</v>
      </c>
      <c r="Y13" s="371">
        <f t="shared" si="3"/>
        <v>72</v>
      </c>
      <c r="Z13" s="371">
        <v>0</v>
      </c>
      <c r="AA13" s="371">
        <f t="shared" si="4"/>
        <v>72</v>
      </c>
    </row>
    <row r="14" spans="2:27" ht="12.75">
      <c r="B14" s="613"/>
      <c r="C14" s="667"/>
      <c r="D14" s="503"/>
      <c r="E14" s="503"/>
      <c r="F14" s="9" t="s">
        <v>20</v>
      </c>
      <c r="G14" s="9" t="s">
        <v>63</v>
      </c>
      <c r="H14" s="1"/>
      <c r="I14" s="1"/>
      <c r="J14" s="10">
        <v>4</v>
      </c>
      <c r="K14" s="10">
        <f t="shared" si="0"/>
        <v>52</v>
      </c>
      <c r="L14" s="619"/>
      <c r="M14" s="620"/>
      <c r="O14" s="60">
        <v>0</v>
      </c>
      <c r="P14" s="327">
        <f t="shared" si="1"/>
        <v>0</v>
      </c>
      <c r="R14" s="322">
        <v>10</v>
      </c>
      <c r="S14" s="322"/>
      <c r="T14" s="322"/>
      <c r="U14" s="322">
        <v>3</v>
      </c>
      <c r="V14" s="322"/>
      <c r="W14" s="322"/>
      <c r="X14" s="322">
        <f t="shared" si="2"/>
        <v>13</v>
      </c>
      <c r="Y14" s="371">
        <f t="shared" si="3"/>
        <v>52</v>
      </c>
      <c r="Z14" s="371">
        <v>0</v>
      </c>
      <c r="AA14" s="371">
        <f t="shared" si="4"/>
        <v>52</v>
      </c>
    </row>
    <row r="15" spans="2:27" ht="12.75">
      <c r="B15" s="15" t="s">
        <v>590</v>
      </c>
      <c r="C15" s="95"/>
      <c r="D15" s="16"/>
      <c r="E15" s="16"/>
      <c r="F15" s="16"/>
      <c r="G15" s="16"/>
      <c r="H15" s="16"/>
      <c r="I15" s="16"/>
      <c r="J15" s="17"/>
      <c r="K15" s="17"/>
      <c r="L15" s="17"/>
      <c r="M15" s="18"/>
      <c r="R15" s="44"/>
      <c r="S15" s="45"/>
      <c r="T15" s="45"/>
      <c r="U15" s="45"/>
      <c r="V15" s="45"/>
      <c r="W15" s="45"/>
      <c r="X15" s="46"/>
      <c r="Y15" s="378"/>
      <c r="Z15" s="373"/>
      <c r="AA15" s="374"/>
    </row>
    <row r="16" spans="2:27" ht="12.75">
      <c r="B16" s="526" t="s">
        <v>31</v>
      </c>
      <c r="C16" s="583"/>
      <c r="D16" s="74" t="s">
        <v>1111</v>
      </c>
      <c r="E16" s="71"/>
      <c r="F16" s="112" t="s">
        <v>20</v>
      </c>
      <c r="G16" s="74"/>
      <c r="H16" s="53"/>
      <c r="I16" s="53"/>
      <c r="J16" s="53">
        <v>1</v>
      </c>
      <c r="K16" s="10">
        <f>AA16</f>
        <v>100</v>
      </c>
      <c r="L16" s="562" t="s">
        <v>53</v>
      </c>
      <c r="M16" s="575"/>
      <c r="O16" s="60">
        <v>0</v>
      </c>
      <c r="P16" s="327">
        <f t="shared" si="1"/>
        <v>0</v>
      </c>
      <c r="R16" s="322">
        <v>100</v>
      </c>
      <c r="S16" s="322"/>
      <c r="T16" s="322"/>
      <c r="U16" s="322"/>
      <c r="V16" s="322"/>
      <c r="W16" s="322"/>
      <c r="X16" s="322">
        <f>SUM(R16:W16)</f>
        <v>100</v>
      </c>
      <c r="Y16" s="371">
        <f>X16*J16</f>
        <v>100</v>
      </c>
      <c r="Z16" s="371">
        <v>0</v>
      </c>
      <c r="AA16" s="371">
        <f>Y16+Z16</f>
        <v>100</v>
      </c>
    </row>
    <row r="17" spans="2:27" ht="25.5">
      <c r="B17" s="504" t="s">
        <v>591</v>
      </c>
      <c r="C17" s="505"/>
      <c r="D17" s="53" t="s">
        <v>268</v>
      </c>
      <c r="E17" s="53" t="s">
        <v>16</v>
      </c>
      <c r="F17" s="9" t="s">
        <v>20</v>
      </c>
      <c r="G17" s="53"/>
      <c r="H17" s="178" t="s">
        <v>1107</v>
      </c>
      <c r="I17" s="159"/>
      <c r="J17" s="9">
        <v>4</v>
      </c>
      <c r="K17" s="10">
        <f>AA17</f>
        <v>40</v>
      </c>
      <c r="L17" s="553" t="s">
        <v>110</v>
      </c>
      <c r="M17" s="554"/>
      <c r="O17" s="60">
        <v>0</v>
      </c>
      <c r="P17" s="327">
        <f>O17*K18</f>
        <v>0</v>
      </c>
      <c r="R17" s="322">
        <v>5</v>
      </c>
      <c r="S17" s="322">
        <v>2</v>
      </c>
      <c r="T17" s="322"/>
      <c r="U17" s="322"/>
      <c r="V17" s="322">
        <v>3</v>
      </c>
      <c r="W17" s="322"/>
      <c r="X17" s="322">
        <f>SUM(R17:W17)</f>
        <v>10</v>
      </c>
      <c r="Y17" s="371">
        <f>X17*J17</f>
        <v>40</v>
      </c>
      <c r="Z17" s="371">
        <v>0</v>
      </c>
      <c r="AA17" s="371">
        <f>Y17+Z17</f>
        <v>40</v>
      </c>
    </row>
    <row r="18" spans="2:27" ht="12.75" customHeight="1">
      <c r="B18" s="504" t="s">
        <v>592</v>
      </c>
      <c r="C18" s="505"/>
      <c r="D18" s="74" t="s">
        <v>953</v>
      </c>
      <c r="E18" s="53" t="s">
        <v>49</v>
      </c>
      <c r="F18" s="9" t="s">
        <v>19</v>
      </c>
      <c r="G18" s="53" t="s">
        <v>63</v>
      </c>
      <c r="H18" s="159"/>
      <c r="I18" s="159"/>
      <c r="J18" s="9">
        <v>4</v>
      </c>
      <c r="K18" s="10">
        <f>AA18</f>
        <v>24</v>
      </c>
      <c r="L18" s="553" t="s">
        <v>53</v>
      </c>
      <c r="M18" s="554"/>
      <c r="O18" s="60">
        <v>0</v>
      </c>
      <c r="P18" s="327">
        <f>O18*K19</f>
        <v>0</v>
      </c>
      <c r="R18" s="322">
        <v>5</v>
      </c>
      <c r="S18" s="322"/>
      <c r="T18" s="322">
        <v>-2</v>
      </c>
      <c r="U18" s="322">
        <v>3</v>
      </c>
      <c r="V18" s="322"/>
      <c r="W18" s="322"/>
      <c r="X18" s="322">
        <f>SUM(R18:W18)</f>
        <v>6</v>
      </c>
      <c r="Y18" s="371">
        <f>X18*J18</f>
        <v>24</v>
      </c>
      <c r="Z18" s="371">
        <v>0</v>
      </c>
      <c r="AA18" s="371">
        <f>Y18+Z18</f>
        <v>24</v>
      </c>
    </row>
    <row r="19" spans="2:27" ht="12.75" customHeight="1">
      <c r="B19" s="563" t="s">
        <v>593</v>
      </c>
      <c r="C19" s="564"/>
      <c r="D19" s="436" t="s">
        <v>137</v>
      </c>
      <c r="E19" s="53" t="s">
        <v>16</v>
      </c>
      <c r="F19" s="9" t="s">
        <v>19</v>
      </c>
      <c r="G19" s="1"/>
      <c r="H19" s="1"/>
      <c r="I19" s="1"/>
      <c r="J19" s="10">
        <v>4</v>
      </c>
      <c r="K19" s="10">
        <f>AA19</f>
        <v>40</v>
      </c>
      <c r="L19" s="449" t="s">
        <v>42</v>
      </c>
      <c r="M19" s="450"/>
      <c r="O19" s="60">
        <v>0</v>
      </c>
      <c r="P19" s="327">
        <f>O19*K20</f>
        <v>0</v>
      </c>
      <c r="R19" s="322">
        <v>10</v>
      </c>
      <c r="S19" s="322">
        <v>2</v>
      </c>
      <c r="T19" s="322">
        <v>-2</v>
      </c>
      <c r="U19" s="322"/>
      <c r="V19" s="322"/>
      <c r="W19" s="322"/>
      <c r="X19" s="322">
        <f>SUM(R19:W19)</f>
        <v>10</v>
      </c>
      <c r="Y19" s="371">
        <f>X19*J19</f>
        <v>40</v>
      </c>
      <c r="Z19" s="371">
        <v>0</v>
      </c>
      <c r="AA19" s="371">
        <f>Y19+Z19</f>
        <v>40</v>
      </c>
    </row>
    <row r="20" spans="2:27" ht="12.75">
      <c r="B20" s="565"/>
      <c r="C20" s="566"/>
      <c r="D20" s="480"/>
      <c r="E20" s="9" t="s">
        <v>49</v>
      </c>
      <c r="F20" s="9" t="s">
        <v>19</v>
      </c>
      <c r="G20" s="1"/>
      <c r="H20" s="1"/>
      <c r="I20" s="1"/>
      <c r="J20" s="10">
        <v>4</v>
      </c>
      <c r="K20" s="10">
        <f>AA20</f>
        <v>32</v>
      </c>
      <c r="L20" s="451"/>
      <c r="M20" s="452"/>
      <c r="O20" s="60">
        <v>0</v>
      </c>
      <c r="P20" s="327">
        <f>O20*K21</f>
        <v>0</v>
      </c>
      <c r="R20" s="322">
        <v>10</v>
      </c>
      <c r="S20" s="322"/>
      <c r="T20" s="322">
        <v>-2</v>
      </c>
      <c r="U20" s="322"/>
      <c r="V20" s="322"/>
      <c r="W20" s="322"/>
      <c r="X20" s="322">
        <f>SUM(R20:W20)</f>
        <v>8</v>
      </c>
      <c r="Y20" s="371">
        <f>X20*J20</f>
        <v>32</v>
      </c>
      <c r="Z20" s="371">
        <v>0</v>
      </c>
      <c r="AA20" s="371">
        <f>Y20+Z20</f>
        <v>32</v>
      </c>
    </row>
    <row r="21" spans="2:27" ht="12.75">
      <c r="B21" s="15" t="s">
        <v>273</v>
      </c>
      <c r="C21" s="95"/>
      <c r="D21" s="16"/>
      <c r="E21" s="16"/>
      <c r="F21" s="16"/>
      <c r="G21" s="16"/>
      <c r="H21" s="16"/>
      <c r="I21" s="16"/>
      <c r="J21" s="17"/>
      <c r="K21" s="17"/>
      <c r="L21" s="17"/>
      <c r="M21" s="18"/>
      <c r="R21" s="44"/>
      <c r="S21" s="45"/>
      <c r="T21" s="45"/>
      <c r="U21" s="45"/>
      <c r="V21" s="45"/>
      <c r="W21" s="45"/>
      <c r="X21" s="46"/>
      <c r="Y21" s="378"/>
      <c r="Z21" s="373"/>
      <c r="AA21" s="374"/>
    </row>
    <row r="22" spans="2:27" ht="12.75">
      <c r="B22" s="453" t="s">
        <v>56</v>
      </c>
      <c r="C22" s="454"/>
      <c r="D22" s="9" t="s">
        <v>125</v>
      </c>
      <c r="E22" s="7"/>
      <c r="F22" s="7"/>
      <c r="G22" s="7"/>
      <c r="H22" s="10"/>
      <c r="I22" s="10"/>
      <c r="J22" s="49">
        <v>1</v>
      </c>
      <c r="K22" s="10">
        <f>AA22</f>
        <v>5</v>
      </c>
      <c r="L22" s="636" t="s">
        <v>245</v>
      </c>
      <c r="M22" s="637"/>
      <c r="O22" s="60">
        <v>0</v>
      </c>
      <c r="P22" s="327">
        <f>O22*K23</f>
        <v>0</v>
      </c>
      <c r="R22" s="322">
        <v>5</v>
      </c>
      <c r="S22" s="322"/>
      <c r="T22" s="322"/>
      <c r="U22" s="322"/>
      <c r="V22" s="322"/>
      <c r="W22" s="322"/>
      <c r="X22" s="322">
        <f>SUM(R22:W22)</f>
        <v>5</v>
      </c>
      <c r="Y22" s="371">
        <f>X22*J22</f>
        <v>5</v>
      </c>
      <c r="Z22" s="371">
        <v>0</v>
      </c>
      <c r="AA22" s="371">
        <f>Y22+Z22</f>
        <v>5</v>
      </c>
    </row>
    <row r="23" ht="10.5" customHeight="1"/>
    <row r="24" spans="15:16" ht="12.75">
      <c r="O24" s="200">
        <f>SUM(O5:O22)</f>
        <v>1</v>
      </c>
      <c r="P24" s="332">
        <f>SUM(P5:P22)</f>
        <v>0</v>
      </c>
    </row>
  </sheetData>
  <sheetProtection/>
  <mergeCells count="49">
    <mergeCell ref="O2:P2"/>
    <mergeCell ref="D3:D4"/>
    <mergeCell ref="E3:E4"/>
    <mergeCell ref="F3:F4"/>
    <mergeCell ref="G3:G4"/>
    <mergeCell ref="H3:I3"/>
    <mergeCell ref="B2:M2"/>
    <mergeCell ref="P3:P4"/>
    <mergeCell ref="O3:O4"/>
    <mergeCell ref="B22:C22"/>
    <mergeCell ref="L22:M22"/>
    <mergeCell ref="E11:E12"/>
    <mergeCell ref="E13:E14"/>
    <mergeCell ref="D19:D20"/>
    <mergeCell ref="B19:C20"/>
    <mergeCell ref="B18:C18"/>
    <mergeCell ref="B16:C16"/>
    <mergeCell ref="B17:C17"/>
    <mergeCell ref="B9:C14"/>
    <mergeCell ref="D13:D14"/>
    <mergeCell ref="L9:M14"/>
    <mergeCell ref="V3:V4"/>
    <mergeCell ref="B6:C6"/>
    <mergeCell ref="L6:M6"/>
    <mergeCell ref="B5:C5"/>
    <mergeCell ref="K3:K4"/>
    <mergeCell ref="L3:M4"/>
    <mergeCell ref="B8:C8"/>
    <mergeCell ref="L8:M8"/>
    <mergeCell ref="W3:W4"/>
    <mergeCell ref="D9:D12"/>
    <mergeCell ref="E9:E10"/>
    <mergeCell ref="X3:X4"/>
    <mergeCell ref="L18:M18"/>
    <mergeCell ref="L19:M20"/>
    <mergeCell ref="L17:M17"/>
    <mergeCell ref="L16:M16"/>
    <mergeCell ref="T3:T4"/>
    <mergeCell ref="R3:R4"/>
    <mergeCell ref="L5:M5"/>
    <mergeCell ref="R2:X2"/>
    <mergeCell ref="B3:C4"/>
    <mergeCell ref="J3:J4"/>
    <mergeCell ref="U3:U4"/>
    <mergeCell ref="Y2:AA2"/>
    <mergeCell ref="Y3:Y4"/>
    <mergeCell ref="Z3:Z4"/>
    <mergeCell ref="AA3:AA4"/>
    <mergeCell ref="S3:S4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2:AA9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5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7.57421875" style="0" customWidth="1"/>
    <col min="13" max="13" width="8.00390625" style="0" customWidth="1"/>
    <col min="14" max="14" width="2.00390625" style="0" customWidth="1"/>
    <col min="15" max="15" width="8.140625" style="0" customWidth="1"/>
    <col min="16" max="16" width="8.140625" style="43" customWidth="1"/>
    <col min="17" max="17" width="4.00390625" style="43" customWidth="1"/>
    <col min="18" max="18" width="7.140625" style="43" customWidth="1"/>
    <col min="19" max="19" width="8.00390625" style="43" customWidth="1"/>
    <col min="20" max="20" width="8.421875" style="43" customWidth="1"/>
    <col min="21" max="23" width="8.8515625" style="43" customWidth="1"/>
    <col min="24" max="24" width="7.28125" style="43" customWidth="1"/>
  </cols>
  <sheetData>
    <row r="1" ht="8.25" customHeight="1"/>
    <row r="2" spans="2:27" ht="15.75">
      <c r="B2" s="506" t="s">
        <v>1093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713" t="s">
        <v>1101</v>
      </c>
      <c r="S2" s="714"/>
      <c r="T2" s="714"/>
      <c r="U2" s="714"/>
      <c r="V2" s="714"/>
      <c r="W2" s="714"/>
      <c r="X2" s="715"/>
      <c r="Y2" s="663" t="s">
        <v>1122</v>
      </c>
      <c r="Z2" s="664"/>
      <c r="AA2" s="665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626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627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02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78"/>
      <c r="Z7" s="373"/>
      <c r="AA7" s="374"/>
    </row>
    <row r="8" spans="2:27" ht="12.75">
      <c r="B8" s="445" t="s">
        <v>508</v>
      </c>
      <c r="C8" s="446"/>
      <c r="D8" s="53" t="s">
        <v>137</v>
      </c>
      <c r="E8" s="53" t="s">
        <v>16</v>
      </c>
      <c r="F8" s="9" t="s">
        <v>21</v>
      </c>
      <c r="G8" s="53"/>
      <c r="H8" s="53" t="s">
        <v>172</v>
      </c>
      <c r="I8" s="53"/>
      <c r="J8" s="53">
        <v>4</v>
      </c>
      <c r="K8" s="10">
        <f aca="true" t="shared" si="0" ref="K8:K39">AA8</f>
        <v>80</v>
      </c>
      <c r="L8" s="105" t="s">
        <v>92</v>
      </c>
      <c r="M8" s="677" t="s">
        <v>116</v>
      </c>
      <c r="O8" s="60">
        <v>0</v>
      </c>
      <c r="P8" s="327">
        <f aca="true" t="shared" si="1" ref="P8:P63">O8*K8</f>
        <v>0</v>
      </c>
      <c r="R8" s="322">
        <v>10</v>
      </c>
      <c r="S8" s="322">
        <v>2</v>
      </c>
      <c r="T8" s="322">
        <v>5</v>
      </c>
      <c r="U8" s="322"/>
      <c r="V8" s="322">
        <v>3</v>
      </c>
      <c r="W8" s="322"/>
      <c r="X8" s="322">
        <f aca="true" t="shared" si="2" ref="X8:X39">SUM(R8:W8)</f>
        <v>20</v>
      </c>
      <c r="Y8" s="371">
        <f aca="true" t="shared" si="3" ref="Y8:Y39">X8*J8</f>
        <v>80</v>
      </c>
      <c r="Z8" s="371">
        <v>0</v>
      </c>
      <c r="AA8" s="371">
        <f aca="true" t="shared" si="4" ref="AA8:AA39">Y8+Z8</f>
        <v>80</v>
      </c>
    </row>
    <row r="9" spans="2:27" ht="25.5">
      <c r="B9" s="445" t="s">
        <v>509</v>
      </c>
      <c r="C9" s="446"/>
      <c r="D9" s="74" t="s">
        <v>24</v>
      </c>
      <c r="E9" s="53" t="s">
        <v>16</v>
      </c>
      <c r="F9" s="9" t="s">
        <v>20</v>
      </c>
      <c r="G9" s="53"/>
      <c r="H9" s="178" t="s">
        <v>880</v>
      </c>
      <c r="I9" s="53"/>
      <c r="J9" s="53">
        <v>6</v>
      </c>
      <c r="K9" s="10">
        <f t="shared" si="0"/>
        <v>210</v>
      </c>
      <c r="L9" s="100" t="s">
        <v>143</v>
      </c>
      <c r="M9" s="776"/>
      <c r="O9" s="60">
        <v>0</v>
      </c>
      <c r="P9" s="327">
        <f t="shared" si="1"/>
        <v>0</v>
      </c>
      <c r="R9" s="322">
        <v>30</v>
      </c>
      <c r="S9" s="322">
        <v>2</v>
      </c>
      <c r="T9" s="322"/>
      <c r="U9" s="322"/>
      <c r="V9" s="322">
        <v>3</v>
      </c>
      <c r="W9" s="322"/>
      <c r="X9" s="322">
        <f t="shared" si="2"/>
        <v>35</v>
      </c>
      <c r="Y9" s="371">
        <f t="shared" si="3"/>
        <v>210</v>
      </c>
      <c r="Z9" s="371">
        <v>0</v>
      </c>
      <c r="AA9" s="371">
        <f t="shared" si="4"/>
        <v>210</v>
      </c>
    </row>
    <row r="10" spans="2:27" ht="12.75" customHeight="1">
      <c r="B10" s="445" t="s">
        <v>510</v>
      </c>
      <c r="C10" s="488" t="s">
        <v>511</v>
      </c>
      <c r="D10" s="9" t="s">
        <v>44</v>
      </c>
      <c r="E10" s="9" t="s">
        <v>49</v>
      </c>
      <c r="F10" s="9" t="s">
        <v>20</v>
      </c>
      <c r="G10" s="9"/>
      <c r="H10" s="9"/>
      <c r="I10" s="9"/>
      <c r="J10" s="53">
        <v>4</v>
      </c>
      <c r="K10" s="10">
        <f t="shared" si="0"/>
        <v>40</v>
      </c>
      <c r="L10" s="762" t="s">
        <v>77</v>
      </c>
      <c r="M10" s="776"/>
      <c r="O10" s="60">
        <v>0</v>
      </c>
      <c r="P10" s="327">
        <f t="shared" si="1"/>
        <v>0</v>
      </c>
      <c r="R10" s="322">
        <v>10</v>
      </c>
      <c r="S10" s="322"/>
      <c r="T10" s="322"/>
      <c r="U10" s="322"/>
      <c r="V10" s="322"/>
      <c r="W10" s="322"/>
      <c r="X10" s="322">
        <f t="shared" si="2"/>
        <v>10</v>
      </c>
      <c r="Y10" s="371">
        <f t="shared" si="3"/>
        <v>40</v>
      </c>
      <c r="Z10" s="371">
        <v>0</v>
      </c>
      <c r="AA10" s="371">
        <f t="shared" si="4"/>
        <v>40</v>
      </c>
    </row>
    <row r="11" spans="2:27" ht="12.75">
      <c r="B11" s="483"/>
      <c r="C11" s="490"/>
      <c r="D11" s="151" t="s">
        <v>268</v>
      </c>
      <c r="E11" s="9" t="s">
        <v>16</v>
      </c>
      <c r="F11" s="9" t="s">
        <v>20</v>
      </c>
      <c r="G11" s="9"/>
      <c r="H11" s="9"/>
      <c r="I11" s="9"/>
      <c r="J11" s="53">
        <v>4</v>
      </c>
      <c r="K11" s="10">
        <f t="shared" si="0"/>
        <v>28</v>
      </c>
      <c r="L11" s="764"/>
      <c r="M11" s="777"/>
      <c r="O11" s="60">
        <v>0</v>
      </c>
      <c r="P11" s="327">
        <f t="shared" si="1"/>
        <v>0</v>
      </c>
      <c r="R11" s="322">
        <v>5</v>
      </c>
      <c r="S11" s="322">
        <v>2</v>
      </c>
      <c r="T11" s="322"/>
      <c r="U11" s="322"/>
      <c r="V11" s="322"/>
      <c r="W11" s="322"/>
      <c r="X11" s="322">
        <f t="shared" si="2"/>
        <v>7</v>
      </c>
      <c r="Y11" s="371">
        <f t="shared" si="3"/>
        <v>28</v>
      </c>
      <c r="Z11" s="371">
        <v>0</v>
      </c>
      <c r="AA11" s="371">
        <f t="shared" si="4"/>
        <v>28</v>
      </c>
    </row>
    <row r="12" spans="2:27" ht="12.75">
      <c r="B12" s="445" t="s">
        <v>492</v>
      </c>
      <c r="C12" s="446"/>
      <c r="D12" s="436" t="s">
        <v>137</v>
      </c>
      <c r="E12" s="436" t="s">
        <v>17</v>
      </c>
      <c r="F12" s="9" t="s">
        <v>21</v>
      </c>
      <c r="G12" s="9"/>
      <c r="H12" s="9"/>
      <c r="I12" s="9"/>
      <c r="J12" s="53">
        <v>4</v>
      </c>
      <c r="K12" s="10">
        <f t="shared" si="0"/>
        <v>80</v>
      </c>
      <c r="L12" s="515" t="s">
        <v>42</v>
      </c>
      <c r="M12" s="515" t="s">
        <v>221</v>
      </c>
      <c r="O12" s="60">
        <v>0</v>
      </c>
      <c r="P12" s="327">
        <f t="shared" si="1"/>
        <v>0</v>
      </c>
      <c r="R12" s="322">
        <v>10</v>
      </c>
      <c r="S12" s="322">
        <v>5</v>
      </c>
      <c r="T12" s="322">
        <v>5</v>
      </c>
      <c r="U12" s="322"/>
      <c r="V12" s="322"/>
      <c r="W12" s="322"/>
      <c r="X12" s="322">
        <f t="shared" si="2"/>
        <v>20</v>
      </c>
      <c r="Y12" s="371">
        <f t="shared" si="3"/>
        <v>80</v>
      </c>
      <c r="Z12" s="371">
        <v>0</v>
      </c>
      <c r="AA12" s="371">
        <f t="shared" si="4"/>
        <v>80</v>
      </c>
    </row>
    <row r="13" spans="2:27" ht="12.75">
      <c r="B13" s="458"/>
      <c r="C13" s="459"/>
      <c r="D13" s="437"/>
      <c r="E13" s="437"/>
      <c r="F13" s="9" t="s">
        <v>20</v>
      </c>
      <c r="G13" s="9"/>
      <c r="H13" s="9"/>
      <c r="I13" s="9"/>
      <c r="J13" s="53">
        <v>4</v>
      </c>
      <c r="K13" s="10">
        <f t="shared" si="0"/>
        <v>60</v>
      </c>
      <c r="L13" s="516"/>
      <c r="M13" s="516"/>
      <c r="O13" s="60">
        <v>0</v>
      </c>
      <c r="P13" s="327">
        <f t="shared" si="1"/>
        <v>0</v>
      </c>
      <c r="R13" s="322">
        <v>10</v>
      </c>
      <c r="S13" s="322">
        <v>5</v>
      </c>
      <c r="T13" s="322"/>
      <c r="U13" s="322"/>
      <c r="V13" s="322"/>
      <c r="W13" s="322"/>
      <c r="X13" s="322">
        <f t="shared" si="2"/>
        <v>15</v>
      </c>
      <c r="Y13" s="371">
        <f t="shared" si="3"/>
        <v>60</v>
      </c>
      <c r="Z13" s="371">
        <v>0</v>
      </c>
      <c r="AA13" s="371">
        <f t="shared" si="4"/>
        <v>60</v>
      </c>
    </row>
    <row r="14" spans="2:27" ht="12.75">
      <c r="B14" s="483"/>
      <c r="C14" s="484"/>
      <c r="D14" s="480"/>
      <c r="E14" s="480"/>
      <c r="F14" s="9" t="s">
        <v>19</v>
      </c>
      <c r="G14" s="9"/>
      <c r="H14" s="9"/>
      <c r="I14" s="9"/>
      <c r="J14" s="53">
        <v>4</v>
      </c>
      <c r="K14" s="10">
        <f t="shared" si="0"/>
        <v>52</v>
      </c>
      <c r="L14" s="517"/>
      <c r="M14" s="516"/>
      <c r="O14" s="60">
        <v>0</v>
      </c>
      <c r="P14" s="327">
        <f t="shared" si="1"/>
        <v>0</v>
      </c>
      <c r="R14" s="322">
        <v>10</v>
      </c>
      <c r="S14" s="322">
        <v>5</v>
      </c>
      <c r="T14" s="322">
        <v>-2</v>
      </c>
      <c r="U14" s="322"/>
      <c r="V14" s="322"/>
      <c r="W14" s="322"/>
      <c r="X14" s="322">
        <f t="shared" si="2"/>
        <v>13</v>
      </c>
      <c r="Y14" s="371">
        <f t="shared" si="3"/>
        <v>52</v>
      </c>
      <c r="Z14" s="371">
        <v>0</v>
      </c>
      <c r="AA14" s="371">
        <f t="shared" si="4"/>
        <v>52</v>
      </c>
    </row>
    <row r="15" spans="2:27" ht="12.75">
      <c r="B15" s="445" t="s">
        <v>493</v>
      </c>
      <c r="C15" s="446"/>
      <c r="D15" s="436" t="s">
        <v>194</v>
      </c>
      <c r="E15" s="436" t="s">
        <v>49</v>
      </c>
      <c r="F15" s="9" t="s">
        <v>21</v>
      </c>
      <c r="G15" s="9" t="s">
        <v>173</v>
      </c>
      <c r="H15" s="9"/>
      <c r="I15" s="9"/>
      <c r="J15" s="53">
        <v>4</v>
      </c>
      <c r="K15" s="10">
        <f t="shared" si="0"/>
        <v>72</v>
      </c>
      <c r="L15" s="515" t="s">
        <v>42</v>
      </c>
      <c r="M15" s="516"/>
      <c r="O15" s="60">
        <v>0</v>
      </c>
      <c r="P15" s="327">
        <f t="shared" si="1"/>
        <v>0</v>
      </c>
      <c r="R15" s="322">
        <v>10</v>
      </c>
      <c r="S15" s="322"/>
      <c r="T15" s="322">
        <v>5</v>
      </c>
      <c r="U15" s="322">
        <v>3</v>
      </c>
      <c r="V15" s="322"/>
      <c r="W15" s="322"/>
      <c r="X15" s="322">
        <f t="shared" si="2"/>
        <v>18</v>
      </c>
      <c r="Y15" s="371">
        <f t="shared" si="3"/>
        <v>72</v>
      </c>
      <c r="Z15" s="371">
        <v>0</v>
      </c>
      <c r="AA15" s="371">
        <f t="shared" si="4"/>
        <v>72</v>
      </c>
    </row>
    <row r="16" spans="2:27" ht="12.75">
      <c r="B16" s="458"/>
      <c r="C16" s="459"/>
      <c r="D16" s="437"/>
      <c r="E16" s="437"/>
      <c r="F16" s="9" t="s">
        <v>20</v>
      </c>
      <c r="G16" s="9" t="s">
        <v>173</v>
      </c>
      <c r="H16" s="9"/>
      <c r="I16" s="9"/>
      <c r="J16" s="53">
        <v>4</v>
      </c>
      <c r="K16" s="10">
        <f t="shared" si="0"/>
        <v>52</v>
      </c>
      <c r="L16" s="516"/>
      <c r="M16" s="516"/>
      <c r="O16" s="60">
        <v>0</v>
      </c>
      <c r="P16" s="327">
        <f t="shared" si="1"/>
        <v>0</v>
      </c>
      <c r="R16" s="322">
        <v>10</v>
      </c>
      <c r="S16" s="322"/>
      <c r="T16" s="322"/>
      <c r="U16" s="322">
        <v>3</v>
      </c>
      <c r="V16" s="322"/>
      <c r="W16" s="322"/>
      <c r="X16" s="322">
        <f t="shared" si="2"/>
        <v>13</v>
      </c>
      <c r="Y16" s="371">
        <f t="shared" si="3"/>
        <v>52</v>
      </c>
      <c r="Z16" s="371">
        <v>0</v>
      </c>
      <c r="AA16" s="371">
        <f t="shared" si="4"/>
        <v>52</v>
      </c>
    </row>
    <row r="17" spans="2:27" ht="12.75">
      <c r="B17" s="483"/>
      <c r="C17" s="484"/>
      <c r="D17" s="480"/>
      <c r="E17" s="480"/>
      <c r="F17" s="9" t="s">
        <v>19</v>
      </c>
      <c r="G17" s="9" t="s">
        <v>173</v>
      </c>
      <c r="H17" s="9"/>
      <c r="I17" s="9"/>
      <c r="J17" s="53">
        <v>4</v>
      </c>
      <c r="K17" s="10">
        <f t="shared" si="0"/>
        <v>44</v>
      </c>
      <c r="L17" s="517"/>
      <c r="M17" s="516"/>
      <c r="O17" s="60">
        <v>0</v>
      </c>
      <c r="P17" s="327">
        <f t="shared" si="1"/>
        <v>0</v>
      </c>
      <c r="R17" s="322">
        <v>10</v>
      </c>
      <c r="S17" s="322"/>
      <c r="T17" s="322">
        <v>-2</v>
      </c>
      <c r="U17" s="322">
        <v>3</v>
      </c>
      <c r="V17" s="322"/>
      <c r="W17" s="322"/>
      <c r="X17" s="322">
        <f t="shared" si="2"/>
        <v>11</v>
      </c>
      <c r="Y17" s="371">
        <f t="shared" si="3"/>
        <v>44</v>
      </c>
      <c r="Z17" s="371">
        <v>0</v>
      </c>
      <c r="AA17" s="371">
        <f t="shared" si="4"/>
        <v>44</v>
      </c>
    </row>
    <row r="18" spans="2:27" ht="12.75">
      <c r="B18" s="445" t="s">
        <v>494</v>
      </c>
      <c r="C18" s="446"/>
      <c r="D18" s="436" t="s">
        <v>27</v>
      </c>
      <c r="E18" s="436" t="s">
        <v>225</v>
      </c>
      <c r="F18" s="9" t="s">
        <v>21</v>
      </c>
      <c r="G18" s="9"/>
      <c r="H18" s="9" t="s">
        <v>172</v>
      </c>
      <c r="I18" s="9"/>
      <c r="J18" s="53">
        <v>4</v>
      </c>
      <c r="K18" s="10">
        <f t="shared" si="0"/>
        <v>112</v>
      </c>
      <c r="L18" s="515" t="s">
        <v>42</v>
      </c>
      <c r="M18" s="516"/>
      <c r="O18" s="60">
        <v>0</v>
      </c>
      <c r="P18" s="327">
        <f t="shared" si="1"/>
        <v>0</v>
      </c>
      <c r="R18" s="322">
        <v>10</v>
      </c>
      <c r="S18" s="322">
        <v>10</v>
      </c>
      <c r="T18" s="322">
        <v>5</v>
      </c>
      <c r="U18" s="322"/>
      <c r="V18" s="322">
        <v>3</v>
      </c>
      <c r="W18" s="322"/>
      <c r="X18" s="322">
        <f t="shared" si="2"/>
        <v>28</v>
      </c>
      <c r="Y18" s="371">
        <f t="shared" si="3"/>
        <v>112</v>
      </c>
      <c r="Z18" s="371">
        <v>0</v>
      </c>
      <c r="AA18" s="371">
        <f t="shared" si="4"/>
        <v>112</v>
      </c>
    </row>
    <row r="19" spans="2:27" ht="12.75">
      <c r="B19" s="458"/>
      <c r="C19" s="459"/>
      <c r="D19" s="437"/>
      <c r="E19" s="437"/>
      <c r="F19" s="9" t="s">
        <v>20</v>
      </c>
      <c r="G19" s="9"/>
      <c r="H19" s="9" t="s">
        <v>172</v>
      </c>
      <c r="I19" s="9"/>
      <c r="J19" s="53">
        <v>4</v>
      </c>
      <c r="K19" s="10">
        <f t="shared" si="0"/>
        <v>92</v>
      </c>
      <c r="L19" s="516"/>
      <c r="M19" s="516"/>
      <c r="O19" s="60">
        <v>0</v>
      </c>
      <c r="P19" s="327">
        <f t="shared" si="1"/>
        <v>0</v>
      </c>
      <c r="R19" s="322">
        <v>10</v>
      </c>
      <c r="S19" s="322">
        <v>10</v>
      </c>
      <c r="T19" s="322"/>
      <c r="U19" s="322"/>
      <c r="V19" s="322">
        <v>3</v>
      </c>
      <c r="W19" s="322"/>
      <c r="X19" s="322">
        <f t="shared" si="2"/>
        <v>23</v>
      </c>
      <c r="Y19" s="371">
        <f t="shared" si="3"/>
        <v>92</v>
      </c>
      <c r="Z19" s="371">
        <v>0</v>
      </c>
      <c r="AA19" s="371">
        <f t="shared" si="4"/>
        <v>92</v>
      </c>
    </row>
    <row r="20" spans="2:27" ht="12.75">
      <c r="B20" s="483"/>
      <c r="C20" s="484"/>
      <c r="D20" s="480"/>
      <c r="E20" s="480"/>
      <c r="F20" s="9" t="s">
        <v>19</v>
      </c>
      <c r="G20" s="9"/>
      <c r="H20" s="9" t="s">
        <v>172</v>
      </c>
      <c r="I20" s="9"/>
      <c r="J20" s="53">
        <v>4</v>
      </c>
      <c r="K20" s="10">
        <f t="shared" si="0"/>
        <v>84</v>
      </c>
      <c r="L20" s="517"/>
      <c r="M20" s="516"/>
      <c r="O20" s="60">
        <v>0</v>
      </c>
      <c r="P20" s="327">
        <f t="shared" si="1"/>
        <v>0</v>
      </c>
      <c r="R20" s="322">
        <v>10</v>
      </c>
      <c r="S20" s="322">
        <v>10</v>
      </c>
      <c r="T20" s="322">
        <v>-2</v>
      </c>
      <c r="U20" s="322"/>
      <c r="V20" s="322">
        <v>3</v>
      </c>
      <c r="W20" s="322"/>
      <c r="X20" s="322">
        <f t="shared" si="2"/>
        <v>21</v>
      </c>
      <c r="Y20" s="371">
        <f t="shared" si="3"/>
        <v>84</v>
      </c>
      <c r="Z20" s="371">
        <v>0</v>
      </c>
      <c r="AA20" s="371">
        <f t="shared" si="4"/>
        <v>84</v>
      </c>
    </row>
    <row r="21" spans="2:27" ht="12.75">
      <c r="B21" s="445" t="s">
        <v>495</v>
      </c>
      <c r="C21" s="446"/>
      <c r="D21" s="436" t="s">
        <v>194</v>
      </c>
      <c r="E21" s="436" t="s">
        <v>49</v>
      </c>
      <c r="F21" s="9" t="s">
        <v>21</v>
      </c>
      <c r="G21" s="9" t="s">
        <v>63</v>
      </c>
      <c r="H21" s="9"/>
      <c r="I21" s="9"/>
      <c r="J21" s="53">
        <v>4</v>
      </c>
      <c r="K21" s="10">
        <f t="shared" si="0"/>
        <v>72</v>
      </c>
      <c r="L21" s="515" t="s">
        <v>42</v>
      </c>
      <c r="M21" s="516"/>
      <c r="O21" s="60">
        <v>0</v>
      </c>
      <c r="P21" s="327">
        <f t="shared" si="1"/>
        <v>0</v>
      </c>
      <c r="R21" s="322">
        <v>10</v>
      </c>
      <c r="S21" s="322"/>
      <c r="T21" s="322">
        <v>5</v>
      </c>
      <c r="U21" s="322">
        <v>3</v>
      </c>
      <c r="V21" s="322"/>
      <c r="W21" s="322"/>
      <c r="X21" s="322">
        <f t="shared" si="2"/>
        <v>18</v>
      </c>
      <c r="Y21" s="371">
        <f t="shared" si="3"/>
        <v>72</v>
      </c>
      <c r="Z21" s="371">
        <v>0</v>
      </c>
      <c r="AA21" s="371">
        <f t="shared" si="4"/>
        <v>72</v>
      </c>
    </row>
    <row r="22" spans="2:27" ht="12.75">
      <c r="B22" s="458"/>
      <c r="C22" s="459"/>
      <c r="D22" s="437"/>
      <c r="E22" s="437"/>
      <c r="F22" s="9" t="s">
        <v>20</v>
      </c>
      <c r="G22" s="9" t="s">
        <v>63</v>
      </c>
      <c r="H22" s="9"/>
      <c r="I22" s="9"/>
      <c r="J22" s="53">
        <v>4</v>
      </c>
      <c r="K22" s="10">
        <f t="shared" si="0"/>
        <v>52</v>
      </c>
      <c r="L22" s="516"/>
      <c r="M22" s="516"/>
      <c r="O22" s="60">
        <v>0</v>
      </c>
      <c r="P22" s="327">
        <f t="shared" si="1"/>
        <v>0</v>
      </c>
      <c r="R22" s="322">
        <v>10</v>
      </c>
      <c r="S22" s="322"/>
      <c r="T22" s="322"/>
      <c r="U22" s="322">
        <v>3</v>
      </c>
      <c r="V22" s="322"/>
      <c r="W22" s="322"/>
      <c r="X22" s="322">
        <f t="shared" si="2"/>
        <v>13</v>
      </c>
      <c r="Y22" s="371">
        <f t="shared" si="3"/>
        <v>52</v>
      </c>
      <c r="Z22" s="371">
        <v>0</v>
      </c>
      <c r="AA22" s="371">
        <f t="shared" si="4"/>
        <v>52</v>
      </c>
    </row>
    <row r="23" spans="2:27" ht="12.75">
      <c r="B23" s="483"/>
      <c r="C23" s="484"/>
      <c r="D23" s="480"/>
      <c r="E23" s="480"/>
      <c r="F23" s="9" t="s">
        <v>19</v>
      </c>
      <c r="G23" s="9" t="s">
        <v>63</v>
      </c>
      <c r="H23" s="9"/>
      <c r="I23" s="9"/>
      <c r="J23" s="53">
        <v>4</v>
      </c>
      <c r="K23" s="10">
        <f t="shared" si="0"/>
        <v>44</v>
      </c>
      <c r="L23" s="517"/>
      <c r="M23" s="516"/>
      <c r="O23" s="60">
        <v>0</v>
      </c>
      <c r="P23" s="327">
        <f t="shared" si="1"/>
        <v>0</v>
      </c>
      <c r="R23" s="322">
        <v>10</v>
      </c>
      <c r="S23" s="322"/>
      <c r="T23" s="322">
        <v>-2</v>
      </c>
      <c r="U23" s="322">
        <v>3</v>
      </c>
      <c r="V23" s="322"/>
      <c r="W23" s="322"/>
      <c r="X23" s="322">
        <f t="shared" si="2"/>
        <v>11</v>
      </c>
      <c r="Y23" s="371">
        <f t="shared" si="3"/>
        <v>44</v>
      </c>
      <c r="Z23" s="371">
        <v>0</v>
      </c>
      <c r="AA23" s="371">
        <f t="shared" si="4"/>
        <v>44</v>
      </c>
    </row>
    <row r="24" spans="2:27" ht="12.75">
      <c r="B24" s="445" t="s">
        <v>496</v>
      </c>
      <c r="C24" s="446"/>
      <c r="D24" s="436" t="s">
        <v>137</v>
      </c>
      <c r="E24" s="436" t="s">
        <v>17</v>
      </c>
      <c r="F24" s="9" t="s">
        <v>21</v>
      </c>
      <c r="G24" s="9"/>
      <c r="H24" s="9" t="s">
        <v>172</v>
      </c>
      <c r="I24" s="9"/>
      <c r="J24" s="53">
        <v>4</v>
      </c>
      <c r="K24" s="10">
        <f t="shared" si="0"/>
        <v>92</v>
      </c>
      <c r="L24" s="515" t="s">
        <v>42</v>
      </c>
      <c r="M24" s="516"/>
      <c r="O24" s="60">
        <v>0</v>
      </c>
      <c r="P24" s="327">
        <f t="shared" si="1"/>
        <v>0</v>
      </c>
      <c r="R24" s="322">
        <v>10</v>
      </c>
      <c r="S24" s="322">
        <v>5</v>
      </c>
      <c r="T24" s="322">
        <v>5</v>
      </c>
      <c r="U24" s="322"/>
      <c r="V24" s="322">
        <v>3</v>
      </c>
      <c r="W24" s="322"/>
      <c r="X24" s="322">
        <f t="shared" si="2"/>
        <v>23</v>
      </c>
      <c r="Y24" s="371">
        <f t="shared" si="3"/>
        <v>92</v>
      </c>
      <c r="Z24" s="371">
        <v>0</v>
      </c>
      <c r="AA24" s="371">
        <f t="shared" si="4"/>
        <v>92</v>
      </c>
    </row>
    <row r="25" spans="2:27" ht="12.75">
      <c r="B25" s="483"/>
      <c r="C25" s="484"/>
      <c r="D25" s="437"/>
      <c r="E25" s="437"/>
      <c r="F25" s="9" t="s">
        <v>20</v>
      </c>
      <c r="G25" s="9"/>
      <c r="H25" s="9" t="s">
        <v>172</v>
      </c>
      <c r="I25" s="9"/>
      <c r="J25" s="53">
        <v>4</v>
      </c>
      <c r="K25" s="10">
        <f t="shared" si="0"/>
        <v>72</v>
      </c>
      <c r="L25" s="516"/>
      <c r="M25" s="516"/>
      <c r="O25" s="60">
        <v>0</v>
      </c>
      <c r="P25" s="327">
        <f t="shared" si="1"/>
        <v>0</v>
      </c>
      <c r="R25" s="322">
        <v>10</v>
      </c>
      <c r="S25" s="322">
        <v>5</v>
      </c>
      <c r="T25" s="322"/>
      <c r="U25" s="322"/>
      <c r="V25" s="322">
        <v>3</v>
      </c>
      <c r="W25" s="322"/>
      <c r="X25" s="322">
        <f t="shared" si="2"/>
        <v>18</v>
      </c>
      <c r="Y25" s="371">
        <f t="shared" si="3"/>
        <v>72</v>
      </c>
      <c r="Z25" s="371">
        <v>0</v>
      </c>
      <c r="AA25" s="371">
        <f t="shared" si="4"/>
        <v>72</v>
      </c>
    </row>
    <row r="26" spans="2:27" ht="27" customHeight="1">
      <c r="B26" s="488" t="s">
        <v>514</v>
      </c>
      <c r="C26" s="541" t="s">
        <v>515</v>
      </c>
      <c r="D26" s="436" t="s">
        <v>137</v>
      </c>
      <c r="E26" s="436" t="s">
        <v>17</v>
      </c>
      <c r="F26" s="9" t="s">
        <v>21</v>
      </c>
      <c r="G26" s="9" t="s">
        <v>63</v>
      </c>
      <c r="H26" s="9"/>
      <c r="I26" s="9"/>
      <c r="J26" s="53">
        <v>4</v>
      </c>
      <c r="K26" s="10">
        <f t="shared" si="0"/>
        <v>92</v>
      </c>
      <c r="L26" s="515" t="s">
        <v>42</v>
      </c>
      <c r="M26" s="516"/>
      <c r="O26" s="60">
        <v>0</v>
      </c>
      <c r="P26" s="327">
        <f t="shared" si="1"/>
        <v>0</v>
      </c>
      <c r="R26" s="322">
        <v>10</v>
      </c>
      <c r="S26" s="322">
        <v>5</v>
      </c>
      <c r="T26" s="322">
        <v>5</v>
      </c>
      <c r="U26" s="322">
        <v>3</v>
      </c>
      <c r="V26" s="322"/>
      <c r="W26" s="322"/>
      <c r="X26" s="322">
        <f t="shared" si="2"/>
        <v>23</v>
      </c>
      <c r="Y26" s="371">
        <f t="shared" si="3"/>
        <v>92</v>
      </c>
      <c r="Z26" s="371">
        <v>0</v>
      </c>
      <c r="AA26" s="371">
        <f t="shared" si="4"/>
        <v>92</v>
      </c>
    </row>
    <row r="27" spans="2:27" ht="27" customHeight="1">
      <c r="B27" s="490"/>
      <c r="C27" s="543"/>
      <c r="D27" s="480"/>
      <c r="E27" s="480"/>
      <c r="F27" s="9" t="s">
        <v>20</v>
      </c>
      <c r="G27" s="9" t="s">
        <v>63</v>
      </c>
      <c r="H27" s="9"/>
      <c r="I27" s="9"/>
      <c r="J27" s="53">
        <v>4</v>
      </c>
      <c r="K27" s="10">
        <f t="shared" si="0"/>
        <v>72</v>
      </c>
      <c r="L27" s="517"/>
      <c r="M27" s="517"/>
      <c r="O27" s="60">
        <v>0</v>
      </c>
      <c r="P27" s="327">
        <f t="shared" si="1"/>
        <v>0</v>
      </c>
      <c r="R27" s="322">
        <v>10</v>
      </c>
      <c r="S27" s="322">
        <v>5</v>
      </c>
      <c r="T27" s="322"/>
      <c r="U27" s="322">
        <v>3</v>
      </c>
      <c r="V27" s="322"/>
      <c r="W27" s="322"/>
      <c r="X27" s="322">
        <f t="shared" si="2"/>
        <v>18</v>
      </c>
      <c r="Y27" s="371">
        <f t="shared" si="3"/>
        <v>72</v>
      </c>
      <c r="Z27" s="371">
        <v>0</v>
      </c>
      <c r="AA27" s="371">
        <f t="shared" si="4"/>
        <v>72</v>
      </c>
    </row>
    <row r="28" spans="2:27" ht="12.75" customHeight="1">
      <c r="B28" s="445" t="s">
        <v>489</v>
      </c>
      <c r="C28" s="446"/>
      <c r="D28" s="53" t="s">
        <v>23</v>
      </c>
      <c r="E28" s="9" t="s">
        <v>16</v>
      </c>
      <c r="F28" s="53" t="s">
        <v>21</v>
      </c>
      <c r="G28" s="48"/>
      <c r="H28" s="9"/>
      <c r="I28" s="9"/>
      <c r="J28" s="53">
        <v>4</v>
      </c>
      <c r="K28" s="10">
        <f t="shared" si="0"/>
        <v>68</v>
      </c>
      <c r="L28" s="515" t="s">
        <v>110</v>
      </c>
      <c r="M28" s="515" t="s">
        <v>53</v>
      </c>
      <c r="O28" s="60">
        <v>0</v>
      </c>
      <c r="P28" s="327">
        <f t="shared" si="1"/>
        <v>0</v>
      </c>
      <c r="R28" s="322">
        <v>10</v>
      </c>
      <c r="S28" s="322">
        <v>2</v>
      </c>
      <c r="T28" s="322">
        <v>5</v>
      </c>
      <c r="U28" s="322"/>
      <c r="V28" s="322"/>
      <c r="W28" s="322"/>
      <c r="X28" s="322">
        <f t="shared" si="2"/>
        <v>17</v>
      </c>
      <c r="Y28" s="371">
        <f t="shared" si="3"/>
        <v>68</v>
      </c>
      <c r="Z28" s="371">
        <v>0</v>
      </c>
      <c r="AA28" s="371">
        <f t="shared" si="4"/>
        <v>68</v>
      </c>
    </row>
    <row r="29" spans="2:27" ht="12.75">
      <c r="B29" s="458"/>
      <c r="C29" s="459"/>
      <c r="D29" s="53" t="s">
        <v>268</v>
      </c>
      <c r="E29" s="9" t="s">
        <v>16</v>
      </c>
      <c r="F29" s="91" t="s">
        <v>21</v>
      </c>
      <c r="G29" s="48"/>
      <c r="H29" s="9"/>
      <c r="I29" s="9"/>
      <c r="J29" s="53">
        <v>4</v>
      </c>
      <c r="K29" s="10">
        <f t="shared" si="0"/>
        <v>48</v>
      </c>
      <c r="L29" s="517"/>
      <c r="M29" s="516"/>
      <c r="O29" s="60">
        <v>0</v>
      </c>
      <c r="P29" s="327">
        <f t="shared" si="1"/>
        <v>0</v>
      </c>
      <c r="R29" s="322">
        <v>5</v>
      </c>
      <c r="S29" s="322">
        <v>2</v>
      </c>
      <c r="T29" s="322">
        <v>5</v>
      </c>
      <c r="U29" s="322"/>
      <c r="V29" s="322"/>
      <c r="W29" s="322"/>
      <c r="X29" s="322">
        <f t="shared" si="2"/>
        <v>12</v>
      </c>
      <c r="Y29" s="371">
        <f t="shared" si="3"/>
        <v>48</v>
      </c>
      <c r="Z29" s="371">
        <v>0</v>
      </c>
      <c r="AA29" s="371">
        <f t="shared" si="4"/>
        <v>48</v>
      </c>
    </row>
    <row r="30" spans="2:27" ht="12.75">
      <c r="B30" s="458"/>
      <c r="C30" s="459"/>
      <c r="D30" s="53" t="s">
        <v>23</v>
      </c>
      <c r="E30" s="9" t="s">
        <v>16</v>
      </c>
      <c r="F30" s="53" t="s">
        <v>20</v>
      </c>
      <c r="G30" s="48"/>
      <c r="H30" s="9"/>
      <c r="I30" s="9"/>
      <c r="J30" s="53">
        <v>4</v>
      </c>
      <c r="K30" s="10">
        <f t="shared" si="0"/>
        <v>48</v>
      </c>
      <c r="L30" s="515" t="s">
        <v>110</v>
      </c>
      <c r="M30" s="516"/>
      <c r="O30" s="60">
        <v>0</v>
      </c>
      <c r="P30" s="327">
        <f t="shared" si="1"/>
        <v>0</v>
      </c>
      <c r="R30" s="322">
        <v>10</v>
      </c>
      <c r="S30" s="322">
        <v>2</v>
      </c>
      <c r="T30" s="322"/>
      <c r="U30" s="322"/>
      <c r="V30" s="322"/>
      <c r="W30" s="322"/>
      <c r="X30" s="322">
        <f t="shared" si="2"/>
        <v>12</v>
      </c>
      <c r="Y30" s="371">
        <f t="shared" si="3"/>
        <v>48</v>
      </c>
      <c r="Z30" s="371">
        <v>0</v>
      </c>
      <c r="AA30" s="371">
        <f t="shared" si="4"/>
        <v>48</v>
      </c>
    </row>
    <row r="31" spans="2:27" ht="12.75">
      <c r="B31" s="458"/>
      <c r="C31" s="459"/>
      <c r="D31" s="53" t="s">
        <v>268</v>
      </c>
      <c r="E31" s="9" t="s">
        <v>16</v>
      </c>
      <c r="F31" s="91" t="s">
        <v>20</v>
      </c>
      <c r="G31" s="48"/>
      <c r="H31" s="9"/>
      <c r="I31" s="9"/>
      <c r="J31" s="53">
        <v>4</v>
      </c>
      <c r="K31" s="10">
        <f t="shared" si="0"/>
        <v>28</v>
      </c>
      <c r="L31" s="517"/>
      <c r="M31" s="516"/>
      <c r="O31" s="60">
        <v>0</v>
      </c>
      <c r="P31" s="327">
        <f t="shared" si="1"/>
        <v>0</v>
      </c>
      <c r="R31" s="322">
        <v>5</v>
      </c>
      <c r="S31" s="322">
        <v>2</v>
      </c>
      <c r="T31" s="322"/>
      <c r="U31" s="322"/>
      <c r="V31" s="322"/>
      <c r="W31" s="322"/>
      <c r="X31" s="322">
        <f t="shared" si="2"/>
        <v>7</v>
      </c>
      <c r="Y31" s="371">
        <f t="shared" si="3"/>
        <v>28</v>
      </c>
      <c r="Z31" s="371">
        <v>0</v>
      </c>
      <c r="AA31" s="371">
        <f t="shared" si="4"/>
        <v>28</v>
      </c>
    </row>
    <row r="32" spans="2:27" ht="12.75">
      <c r="B32" s="458"/>
      <c r="C32" s="459"/>
      <c r="D32" s="53" t="s">
        <v>23</v>
      </c>
      <c r="E32" s="9" t="s">
        <v>16</v>
      </c>
      <c r="F32" s="53" t="s">
        <v>19</v>
      </c>
      <c r="G32" s="48"/>
      <c r="H32" s="9"/>
      <c r="I32" s="9"/>
      <c r="J32" s="53">
        <v>4</v>
      </c>
      <c r="K32" s="10">
        <f t="shared" si="0"/>
        <v>40</v>
      </c>
      <c r="L32" s="515" t="s">
        <v>110</v>
      </c>
      <c r="M32" s="516"/>
      <c r="O32" s="60">
        <v>0</v>
      </c>
      <c r="P32" s="327">
        <f t="shared" si="1"/>
        <v>0</v>
      </c>
      <c r="R32" s="322">
        <v>10</v>
      </c>
      <c r="S32" s="322">
        <v>2</v>
      </c>
      <c r="T32" s="322">
        <v>-2</v>
      </c>
      <c r="U32" s="322"/>
      <c r="V32" s="322"/>
      <c r="W32" s="322"/>
      <c r="X32" s="322">
        <f t="shared" si="2"/>
        <v>10</v>
      </c>
      <c r="Y32" s="371">
        <f t="shared" si="3"/>
        <v>40</v>
      </c>
      <c r="Z32" s="371">
        <v>0</v>
      </c>
      <c r="AA32" s="371">
        <f t="shared" si="4"/>
        <v>40</v>
      </c>
    </row>
    <row r="33" spans="2:27" ht="12.75">
      <c r="B33" s="458"/>
      <c r="C33" s="459"/>
      <c r="D33" s="53" t="s">
        <v>268</v>
      </c>
      <c r="E33" s="9" t="s">
        <v>16</v>
      </c>
      <c r="F33" s="91" t="s">
        <v>19</v>
      </c>
      <c r="G33" s="48"/>
      <c r="H33" s="9"/>
      <c r="I33" s="9"/>
      <c r="J33" s="53">
        <v>4</v>
      </c>
      <c r="K33" s="10">
        <f t="shared" si="0"/>
        <v>20</v>
      </c>
      <c r="L33" s="517"/>
      <c r="M33" s="516"/>
      <c r="O33" s="60">
        <v>0</v>
      </c>
      <c r="P33" s="327">
        <f t="shared" si="1"/>
        <v>0</v>
      </c>
      <c r="R33" s="322">
        <v>5</v>
      </c>
      <c r="S33" s="322">
        <v>2</v>
      </c>
      <c r="T33" s="322">
        <v>-2</v>
      </c>
      <c r="U33" s="322"/>
      <c r="V33" s="322"/>
      <c r="W33" s="322"/>
      <c r="X33" s="322">
        <f t="shared" si="2"/>
        <v>5</v>
      </c>
      <c r="Y33" s="371">
        <f t="shared" si="3"/>
        <v>20</v>
      </c>
      <c r="Z33" s="371">
        <v>0</v>
      </c>
      <c r="AA33" s="371">
        <f t="shared" si="4"/>
        <v>20</v>
      </c>
    </row>
    <row r="34" spans="2:27" ht="12.75" customHeight="1">
      <c r="B34" s="445" t="s">
        <v>512</v>
      </c>
      <c r="C34" s="446"/>
      <c r="D34" s="53" t="s">
        <v>23</v>
      </c>
      <c r="E34" s="9" t="s">
        <v>16</v>
      </c>
      <c r="F34" s="53" t="s">
        <v>21</v>
      </c>
      <c r="G34" s="48" t="s">
        <v>488</v>
      </c>
      <c r="H34" s="9"/>
      <c r="I34" s="9"/>
      <c r="J34" s="53">
        <v>4</v>
      </c>
      <c r="K34" s="10">
        <f t="shared" si="0"/>
        <v>71</v>
      </c>
      <c r="L34" s="515" t="s">
        <v>110</v>
      </c>
      <c r="M34" s="516"/>
      <c r="O34" s="60">
        <v>0</v>
      </c>
      <c r="P34" s="327">
        <f t="shared" si="1"/>
        <v>0</v>
      </c>
      <c r="R34" s="322">
        <v>10</v>
      </c>
      <c r="S34" s="322">
        <v>2</v>
      </c>
      <c r="T34" s="322">
        <v>5</v>
      </c>
      <c r="U34" s="322">
        <v>3</v>
      </c>
      <c r="V34" s="322"/>
      <c r="W34" s="322"/>
      <c r="X34" s="322">
        <f t="shared" si="2"/>
        <v>20</v>
      </c>
      <c r="Y34" s="371">
        <f t="shared" si="3"/>
        <v>80</v>
      </c>
      <c r="Z34" s="371">
        <v>-9</v>
      </c>
      <c r="AA34" s="371">
        <f t="shared" si="4"/>
        <v>71</v>
      </c>
    </row>
    <row r="35" spans="2:27" ht="12.75">
      <c r="B35" s="458"/>
      <c r="C35" s="459"/>
      <c r="D35" s="53" t="s">
        <v>268</v>
      </c>
      <c r="E35" s="9" t="s">
        <v>16</v>
      </c>
      <c r="F35" s="91" t="s">
        <v>21</v>
      </c>
      <c r="G35" s="48" t="s">
        <v>488</v>
      </c>
      <c r="H35" s="9"/>
      <c r="I35" s="9"/>
      <c r="J35" s="53">
        <v>4</v>
      </c>
      <c r="K35" s="10">
        <f t="shared" si="0"/>
        <v>51</v>
      </c>
      <c r="L35" s="517"/>
      <c r="M35" s="516"/>
      <c r="O35" s="60">
        <v>0</v>
      </c>
      <c r="P35" s="327">
        <f t="shared" si="1"/>
        <v>0</v>
      </c>
      <c r="R35" s="322">
        <v>5</v>
      </c>
      <c r="S35" s="322">
        <v>2</v>
      </c>
      <c r="T35" s="322">
        <v>5</v>
      </c>
      <c r="U35" s="322">
        <v>3</v>
      </c>
      <c r="V35" s="322"/>
      <c r="W35" s="322"/>
      <c r="X35" s="322">
        <f t="shared" si="2"/>
        <v>15</v>
      </c>
      <c r="Y35" s="371">
        <f t="shared" si="3"/>
        <v>60</v>
      </c>
      <c r="Z35" s="371">
        <v>-9</v>
      </c>
      <c r="AA35" s="371">
        <f t="shared" si="4"/>
        <v>51</v>
      </c>
    </row>
    <row r="36" spans="2:27" ht="12.75">
      <c r="B36" s="458"/>
      <c r="C36" s="459"/>
      <c r="D36" s="53" t="s">
        <v>23</v>
      </c>
      <c r="E36" s="9" t="s">
        <v>16</v>
      </c>
      <c r="F36" s="53" t="s">
        <v>20</v>
      </c>
      <c r="G36" s="48" t="s">
        <v>488</v>
      </c>
      <c r="H36" s="9"/>
      <c r="I36" s="9"/>
      <c r="J36" s="53">
        <v>4</v>
      </c>
      <c r="K36" s="10">
        <f t="shared" si="0"/>
        <v>51</v>
      </c>
      <c r="L36" s="515" t="s">
        <v>110</v>
      </c>
      <c r="M36" s="516"/>
      <c r="O36" s="60">
        <v>0</v>
      </c>
      <c r="P36" s="327">
        <f t="shared" si="1"/>
        <v>0</v>
      </c>
      <c r="R36" s="322">
        <v>10</v>
      </c>
      <c r="S36" s="322">
        <v>2</v>
      </c>
      <c r="T36" s="322"/>
      <c r="U36" s="322">
        <v>3</v>
      </c>
      <c r="V36" s="322"/>
      <c r="W36" s="322"/>
      <c r="X36" s="322">
        <f t="shared" si="2"/>
        <v>15</v>
      </c>
      <c r="Y36" s="371">
        <f t="shared" si="3"/>
        <v>60</v>
      </c>
      <c r="Z36" s="371">
        <v>-9</v>
      </c>
      <c r="AA36" s="371">
        <f t="shared" si="4"/>
        <v>51</v>
      </c>
    </row>
    <row r="37" spans="2:27" ht="12.75">
      <c r="B37" s="458"/>
      <c r="C37" s="459"/>
      <c r="D37" s="53" t="s">
        <v>268</v>
      </c>
      <c r="E37" s="9" t="s">
        <v>16</v>
      </c>
      <c r="F37" s="91" t="s">
        <v>20</v>
      </c>
      <c r="G37" s="48" t="s">
        <v>488</v>
      </c>
      <c r="H37" s="9"/>
      <c r="I37" s="9"/>
      <c r="J37" s="53">
        <v>4</v>
      </c>
      <c r="K37" s="10">
        <f t="shared" si="0"/>
        <v>31</v>
      </c>
      <c r="L37" s="517"/>
      <c r="M37" s="516"/>
      <c r="O37" s="60">
        <v>0</v>
      </c>
      <c r="P37" s="327">
        <f t="shared" si="1"/>
        <v>0</v>
      </c>
      <c r="R37" s="322">
        <v>5</v>
      </c>
      <c r="S37" s="322">
        <v>2</v>
      </c>
      <c r="T37" s="322"/>
      <c r="U37" s="322">
        <v>3</v>
      </c>
      <c r="V37" s="322"/>
      <c r="W37" s="322"/>
      <c r="X37" s="322">
        <f t="shared" si="2"/>
        <v>10</v>
      </c>
      <c r="Y37" s="371">
        <f t="shared" si="3"/>
        <v>40</v>
      </c>
      <c r="Z37" s="371">
        <v>-9</v>
      </c>
      <c r="AA37" s="371">
        <f t="shared" si="4"/>
        <v>31</v>
      </c>
    </row>
    <row r="38" spans="2:27" ht="12.75">
      <c r="B38" s="458"/>
      <c r="C38" s="459"/>
      <c r="D38" s="53" t="s">
        <v>23</v>
      </c>
      <c r="E38" s="9" t="s">
        <v>16</v>
      </c>
      <c r="F38" s="53" t="s">
        <v>19</v>
      </c>
      <c r="G38" s="48" t="s">
        <v>488</v>
      </c>
      <c r="H38" s="9"/>
      <c r="I38" s="9"/>
      <c r="J38" s="53">
        <v>4</v>
      </c>
      <c r="K38" s="10">
        <f t="shared" si="0"/>
        <v>43</v>
      </c>
      <c r="L38" s="515" t="s">
        <v>110</v>
      </c>
      <c r="M38" s="516"/>
      <c r="O38" s="60">
        <v>0</v>
      </c>
      <c r="P38" s="327">
        <f t="shared" si="1"/>
        <v>0</v>
      </c>
      <c r="R38" s="322">
        <v>10</v>
      </c>
      <c r="S38" s="322">
        <v>2</v>
      </c>
      <c r="T38" s="322">
        <v>-2</v>
      </c>
      <c r="U38" s="322">
        <v>3</v>
      </c>
      <c r="V38" s="322"/>
      <c r="W38" s="322"/>
      <c r="X38" s="322">
        <f t="shared" si="2"/>
        <v>13</v>
      </c>
      <c r="Y38" s="371">
        <f t="shared" si="3"/>
        <v>52</v>
      </c>
      <c r="Z38" s="371">
        <v>-9</v>
      </c>
      <c r="AA38" s="371">
        <f t="shared" si="4"/>
        <v>43</v>
      </c>
    </row>
    <row r="39" spans="2:27" ht="12.75">
      <c r="B39" s="458"/>
      <c r="C39" s="459"/>
      <c r="D39" s="53" t="s">
        <v>268</v>
      </c>
      <c r="E39" s="9" t="s">
        <v>16</v>
      </c>
      <c r="F39" s="91" t="s">
        <v>19</v>
      </c>
      <c r="G39" s="48" t="s">
        <v>488</v>
      </c>
      <c r="H39" s="9"/>
      <c r="I39" s="9"/>
      <c r="J39" s="53">
        <v>4</v>
      </c>
      <c r="K39" s="10">
        <f t="shared" si="0"/>
        <v>23</v>
      </c>
      <c r="L39" s="516"/>
      <c r="M39" s="516"/>
      <c r="O39" s="60">
        <v>0</v>
      </c>
      <c r="P39" s="327">
        <f t="shared" si="1"/>
        <v>0</v>
      </c>
      <c r="R39" s="322">
        <v>5</v>
      </c>
      <c r="S39" s="322">
        <v>2</v>
      </c>
      <c r="T39" s="322">
        <v>-2</v>
      </c>
      <c r="U39" s="322">
        <v>3</v>
      </c>
      <c r="V39" s="322"/>
      <c r="W39" s="322"/>
      <c r="X39" s="322">
        <f t="shared" si="2"/>
        <v>8</v>
      </c>
      <c r="Y39" s="371">
        <f t="shared" si="3"/>
        <v>32</v>
      </c>
      <c r="Z39" s="371">
        <v>-9</v>
      </c>
      <c r="AA39" s="371">
        <f t="shared" si="4"/>
        <v>23</v>
      </c>
    </row>
    <row r="40" spans="2:27" ht="12.75">
      <c r="B40" s="102" t="s">
        <v>273</v>
      </c>
      <c r="C40" s="107"/>
      <c r="D40" s="107"/>
      <c r="E40" s="110"/>
      <c r="F40" s="110"/>
      <c r="G40" s="110"/>
      <c r="H40" s="110"/>
      <c r="I40" s="110"/>
      <c r="J40" s="110"/>
      <c r="K40" s="111"/>
      <c r="L40" s="111"/>
      <c r="M40" s="121"/>
      <c r="O40" s="60">
        <v>0</v>
      </c>
      <c r="P40" s="327">
        <f t="shared" si="1"/>
        <v>0</v>
      </c>
      <c r="R40" s="44"/>
      <c r="S40" s="45"/>
      <c r="T40" s="45"/>
      <c r="U40" s="45"/>
      <c r="V40" s="45"/>
      <c r="W40" s="45"/>
      <c r="X40" s="46"/>
      <c r="Y40" s="378"/>
      <c r="Z40" s="373"/>
      <c r="AA40" s="374"/>
    </row>
    <row r="41" spans="2:27" ht="12.75" customHeight="1">
      <c r="B41" s="445" t="s">
        <v>130</v>
      </c>
      <c r="C41" s="446"/>
      <c r="D41" s="436" t="s">
        <v>23</v>
      </c>
      <c r="E41" s="436" t="s">
        <v>16</v>
      </c>
      <c r="F41" s="9" t="s">
        <v>20</v>
      </c>
      <c r="G41" s="9"/>
      <c r="H41" s="9"/>
      <c r="I41" s="9"/>
      <c r="J41" s="53">
        <v>4</v>
      </c>
      <c r="K41" s="10">
        <f aca="true" t="shared" si="5" ref="K41:K63">AA41</f>
        <v>48</v>
      </c>
      <c r="L41" s="659" t="s">
        <v>132</v>
      </c>
      <c r="M41" s="660"/>
      <c r="O41" s="60">
        <v>0</v>
      </c>
      <c r="P41" s="327">
        <f t="shared" si="1"/>
        <v>0</v>
      </c>
      <c r="R41" s="322">
        <v>10</v>
      </c>
      <c r="S41" s="322">
        <v>2</v>
      </c>
      <c r="T41" s="322"/>
      <c r="U41" s="322"/>
      <c r="V41" s="322"/>
      <c r="W41" s="322"/>
      <c r="X41" s="322">
        <f aca="true" t="shared" si="6" ref="X41:X63">SUM(R41:W41)</f>
        <v>12</v>
      </c>
      <c r="Y41" s="371">
        <f aca="true" t="shared" si="7" ref="Y41:Y63">X41*J41</f>
        <v>48</v>
      </c>
      <c r="Z41" s="371">
        <v>0</v>
      </c>
      <c r="AA41" s="371">
        <f aca="true" t="shared" si="8" ref="AA41:AA63">Y41+Z41</f>
        <v>48</v>
      </c>
    </row>
    <row r="42" spans="2:27" ht="12.75">
      <c r="B42" s="458"/>
      <c r="C42" s="459"/>
      <c r="D42" s="437"/>
      <c r="E42" s="480"/>
      <c r="F42" s="9" t="s">
        <v>19</v>
      </c>
      <c r="G42" s="9"/>
      <c r="H42" s="9"/>
      <c r="I42" s="9"/>
      <c r="J42" s="53">
        <v>4</v>
      </c>
      <c r="K42" s="10">
        <f t="shared" si="5"/>
        <v>40</v>
      </c>
      <c r="L42" s="754"/>
      <c r="M42" s="755"/>
      <c r="O42" s="60">
        <v>0</v>
      </c>
      <c r="P42" s="327">
        <f t="shared" si="1"/>
        <v>0</v>
      </c>
      <c r="R42" s="322">
        <v>10</v>
      </c>
      <c r="S42" s="322">
        <v>2</v>
      </c>
      <c r="T42" s="322">
        <v>-2</v>
      </c>
      <c r="U42" s="322"/>
      <c r="V42" s="322"/>
      <c r="W42" s="322"/>
      <c r="X42" s="322">
        <f t="shared" si="6"/>
        <v>10</v>
      </c>
      <c r="Y42" s="371">
        <f t="shared" si="7"/>
        <v>40</v>
      </c>
      <c r="Z42" s="371">
        <v>0</v>
      </c>
      <c r="AA42" s="371">
        <f t="shared" si="8"/>
        <v>40</v>
      </c>
    </row>
    <row r="43" spans="2:27" ht="12.75" customHeight="1">
      <c r="B43" s="445" t="s">
        <v>516</v>
      </c>
      <c r="C43" s="446"/>
      <c r="D43" s="436" t="s">
        <v>23</v>
      </c>
      <c r="E43" s="436" t="s">
        <v>16</v>
      </c>
      <c r="F43" s="9" t="s">
        <v>20</v>
      </c>
      <c r="G43" s="48" t="s">
        <v>488</v>
      </c>
      <c r="H43" s="9"/>
      <c r="I43" s="9"/>
      <c r="J43" s="53">
        <v>4</v>
      </c>
      <c r="K43" s="10">
        <f t="shared" si="5"/>
        <v>51</v>
      </c>
      <c r="L43" s="754"/>
      <c r="M43" s="755"/>
      <c r="O43" s="60">
        <v>0</v>
      </c>
      <c r="P43" s="327">
        <f t="shared" si="1"/>
        <v>0</v>
      </c>
      <c r="R43" s="322">
        <v>10</v>
      </c>
      <c r="S43" s="322">
        <v>2</v>
      </c>
      <c r="T43" s="322"/>
      <c r="U43" s="322">
        <v>3</v>
      </c>
      <c r="V43" s="322"/>
      <c r="W43" s="322"/>
      <c r="X43" s="322">
        <f t="shared" si="6"/>
        <v>15</v>
      </c>
      <c r="Y43" s="371">
        <f t="shared" si="7"/>
        <v>60</v>
      </c>
      <c r="Z43" s="371">
        <v>-9</v>
      </c>
      <c r="AA43" s="371">
        <f t="shared" si="8"/>
        <v>51</v>
      </c>
    </row>
    <row r="44" spans="2:27" ht="12.75">
      <c r="B44" s="458"/>
      <c r="C44" s="459"/>
      <c r="D44" s="437"/>
      <c r="E44" s="480"/>
      <c r="F44" s="9" t="s">
        <v>19</v>
      </c>
      <c r="G44" s="48" t="s">
        <v>488</v>
      </c>
      <c r="H44" s="9"/>
      <c r="I44" s="9"/>
      <c r="J44" s="53">
        <v>4</v>
      </c>
      <c r="K44" s="10">
        <f t="shared" si="5"/>
        <v>43</v>
      </c>
      <c r="L44" s="661"/>
      <c r="M44" s="662"/>
      <c r="O44" s="60">
        <v>0</v>
      </c>
      <c r="P44" s="327">
        <f t="shared" si="1"/>
        <v>0</v>
      </c>
      <c r="R44" s="322">
        <v>10</v>
      </c>
      <c r="S44" s="322">
        <v>2</v>
      </c>
      <c r="T44" s="322">
        <v>-2</v>
      </c>
      <c r="U44" s="322">
        <v>3</v>
      </c>
      <c r="V44" s="322"/>
      <c r="W44" s="322"/>
      <c r="X44" s="322">
        <f t="shared" si="6"/>
        <v>13</v>
      </c>
      <c r="Y44" s="371">
        <f t="shared" si="7"/>
        <v>52</v>
      </c>
      <c r="Z44" s="371">
        <v>-9</v>
      </c>
      <c r="AA44" s="371">
        <f t="shared" si="8"/>
        <v>43</v>
      </c>
    </row>
    <row r="45" spans="2:27" ht="12.75">
      <c r="B45" s="563" t="s">
        <v>517</v>
      </c>
      <c r="C45" s="564"/>
      <c r="D45" s="498" t="s">
        <v>953</v>
      </c>
      <c r="E45" s="436" t="s">
        <v>49</v>
      </c>
      <c r="F45" s="9" t="s">
        <v>20</v>
      </c>
      <c r="G45" s="9" t="s">
        <v>63</v>
      </c>
      <c r="H45" s="9"/>
      <c r="I45" s="9"/>
      <c r="J45" s="53">
        <v>4</v>
      </c>
      <c r="K45" s="10">
        <f t="shared" si="5"/>
        <v>32</v>
      </c>
      <c r="L45" s="659" t="s">
        <v>42</v>
      </c>
      <c r="M45" s="660"/>
      <c r="O45" s="60">
        <v>0</v>
      </c>
      <c r="P45" s="327">
        <f t="shared" si="1"/>
        <v>0</v>
      </c>
      <c r="R45" s="322">
        <v>5</v>
      </c>
      <c r="S45" s="322"/>
      <c r="T45" s="322"/>
      <c r="U45" s="322">
        <v>3</v>
      </c>
      <c r="V45" s="322"/>
      <c r="W45" s="322"/>
      <c r="X45" s="322">
        <f t="shared" si="6"/>
        <v>8</v>
      </c>
      <c r="Y45" s="371">
        <f t="shared" si="7"/>
        <v>32</v>
      </c>
      <c r="Z45" s="371">
        <v>0</v>
      </c>
      <c r="AA45" s="371">
        <f t="shared" si="8"/>
        <v>32</v>
      </c>
    </row>
    <row r="46" spans="2:27" ht="12.75">
      <c r="B46" s="765"/>
      <c r="C46" s="766"/>
      <c r="D46" s="437"/>
      <c r="E46" s="437"/>
      <c r="F46" s="9" t="s">
        <v>19</v>
      </c>
      <c r="G46" s="9" t="s">
        <v>63</v>
      </c>
      <c r="H46" s="9"/>
      <c r="I46" s="9"/>
      <c r="J46" s="53">
        <v>4</v>
      </c>
      <c r="K46" s="10">
        <f t="shared" si="5"/>
        <v>24</v>
      </c>
      <c r="L46" s="661"/>
      <c r="M46" s="662"/>
      <c r="O46" s="60">
        <v>0</v>
      </c>
      <c r="P46" s="327">
        <f t="shared" si="1"/>
        <v>0</v>
      </c>
      <c r="R46" s="322">
        <v>5</v>
      </c>
      <c r="S46" s="322"/>
      <c r="T46" s="322">
        <v>-2</v>
      </c>
      <c r="U46" s="322">
        <v>3</v>
      </c>
      <c r="V46" s="322"/>
      <c r="W46" s="322"/>
      <c r="X46" s="322">
        <f t="shared" si="6"/>
        <v>6</v>
      </c>
      <c r="Y46" s="371">
        <f t="shared" si="7"/>
        <v>24</v>
      </c>
      <c r="Z46" s="371">
        <v>0</v>
      </c>
      <c r="AA46" s="371">
        <f t="shared" si="8"/>
        <v>24</v>
      </c>
    </row>
    <row r="47" spans="2:27" ht="12.75">
      <c r="B47" s="563" t="s">
        <v>518</v>
      </c>
      <c r="C47" s="564"/>
      <c r="D47" s="436" t="s">
        <v>44</v>
      </c>
      <c r="E47" s="436" t="s">
        <v>49</v>
      </c>
      <c r="F47" s="9" t="s">
        <v>21</v>
      </c>
      <c r="G47" s="9" t="s">
        <v>173</v>
      </c>
      <c r="H47" s="9"/>
      <c r="I47" s="9"/>
      <c r="J47" s="53">
        <v>4</v>
      </c>
      <c r="K47" s="10">
        <f t="shared" si="5"/>
        <v>52</v>
      </c>
      <c r="L47" s="659" t="s">
        <v>59</v>
      </c>
      <c r="M47" s="756"/>
      <c r="O47" s="60">
        <v>0</v>
      </c>
      <c r="P47" s="327">
        <f t="shared" si="1"/>
        <v>0</v>
      </c>
      <c r="R47" s="322">
        <v>5</v>
      </c>
      <c r="S47" s="322"/>
      <c r="T47" s="322">
        <v>5</v>
      </c>
      <c r="U47" s="322">
        <v>3</v>
      </c>
      <c r="V47" s="322"/>
      <c r="W47" s="322"/>
      <c r="X47" s="322">
        <f t="shared" si="6"/>
        <v>13</v>
      </c>
      <c r="Y47" s="371">
        <f t="shared" si="7"/>
        <v>52</v>
      </c>
      <c r="Z47" s="371">
        <v>0</v>
      </c>
      <c r="AA47" s="371">
        <f t="shared" si="8"/>
        <v>52</v>
      </c>
    </row>
    <row r="48" spans="2:27" ht="12.75">
      <c r="B48" s="765"/>
      <c r="C48" s="766"/>
      <c r="D48" s="437"/>
      <c r="E48" s="437"/>
      <c r="F48" s="9" t="s">
        <v>20</v>
      </c>
      <c r="G48" s="9" t="s">
        <v>173</v>
      </c>
      <c r="H48" s="9"/>
      <c r="I48" s="9"/>
      <c r="J48" s="53">
        <v>4</v>
      </c>
      <c r="K48" s="10">
        <f t="shared" si="5"/>
        <v>32</v>
      </c>
      <c r="L48" s="768"/>
      <c r="M48" s="769"/>
      <c r="O48" s="60">
        <v>0</v>
      </c>
      <c r="P48" s="327">
        <f t="shared" si="1"/>
        <v>0</v>
      </c>
      <c r="R48" s="322">
        <v>5</v>
      </c>
      <c r="S48" s="322"/>
      <c r="T48" s="322"/>
      <c r="U48" s="322">
        <v>3</v>
      </c>
      <c r="V48" s="322"/>
      <c r="W48" s="322"/>
      <c r="X48" s="322">
        <f t="shared" si="6"/>
        <v>8</v>
      </c>
      <c r="Y48" s="371">
        <f t="shared" si="7"/>
        <v>32</v>
      </c>
      <c r="Z48" s="371">
        <v>0</v>
      </c>
      <c r="AA48" s="371">
        <f t="shared" si="8"/>
        <v>32</v>
      </c>
    </row>
    <row r="49" spans="2:27" ht="12.75">
      <c r="B49" s="765"/>
      <c r="C49" s="766"/>
      <c r="D49" s="437"/>
      <c r="E49" s="480"/>
      <c r="F49" s="9" t="s">
        <v>19</v>
      </c>
      <c r="G49" s="9" t="s">
        <v>173</v>
      </c>
      <c r="H49" s="9"/>
      <c r="I49" s="9"/>
      <c r="J49" s="53">
        <v>4</v>
      </c>
      <c r="K49" s="10">
        <f t="shared" si="5"/>
        <v>24</v>
      </c>
      <c r="L49" s="768"/>
      <c r="M49" s="769"/>
      <c r="O49" s="60">
        <v>0</v>
      </c>
      <c r="P49" s="327">
        <f t="shared" si="1"/>
        <v>0</v>
      </c>
      <c r="R49" s="322">
        <v>5</v>
      </c>
      <c r="S49" s="322"/>
      <c r="T49" s="322">
        <v>-2</v>
      </c>
      <c r="U49" s="322">
        <v>3</v>
      </c>
      <c r="V49" s="322"/>
      <c r="W49" s="322"/>
      <c r="X49" s="322">
        <f t="shared" si="6"/>
        <v>6</v>
      </c>
      <c r="Y49" s="371">
        <f t="shared" si="7"/>
        <v>24</v>
      </c>
      <c r="Z49" s="371">
        <v>0</v>
      </c>
      <c r="AA49" s="371">
        <f t="shared" si="8"/>
        <v>24</v>
      </c>
    </row>
    <row r="50" spans="2:27" ht="12.75">
      <c r="B50" s="765"/>
      <c r="C50" s="766"/>
      <c r="D50" s="437"/>
      <c r="E50" s="436" t="s">
        <v>16</v>
      </c>
      <c r="F50" s="9" t="s">
        <v>21</v>
      </c>
      <c r="G50" s="9" t="s">
        <v>173</v>
      </c>
      <c r="H50" s="9"/>
      <c r="I50" s="9"/>
      <c r="J50" s="53">
        <v>4</v>
      </c>
      <c r="K50" s="10">
        <f t="shared" si="5"/>
        <v>60</v>
      </c>
      <c r="L50" s="768"/>
      <c r="M50" s="769"/>
      <c r="O50" s="60">
        <v>0</v>
      </c>
      <c r="P50" s="327">
        <f t="shared" si="1"/>
        <v>0</v>
      </c>
      <c r="R50" s="322">
        <v>5</v>
      </c>
      <c r="S50" s="322">
        <v>2</v>
      </c>
      <c r="T50" s="322">
        <v>5</v>
      </c>
      <c r="U50" s="322">
        <v>3</v>
      </c>
      <c r="V50" s="322"/>
      <c r="W50" s="322"/>
      <c r="X50" s="322">
        <f t="shared" si="6"/>
        <v>15</v>
      </c>
      <c r="Y50" s="371">
        <f t="shared" si="7"/>
        <v>60</v>
      </c>
      <c r="Z50" s="371">
        <v>0</v>
      </c>
      <c r="AA50" s="371">
        <f t="shared" si="8"/>
        <v>60</v>
      </c>
    </row>
    <row r="51" spans="2:27" ht="12.75">
      <c r="B51" s="765"/>
      <c r="C51" s="766"/>
      <c r="D51" s="437"/>
      <c r="E51" s="437"/>
      <c r="F51" s="9" t="s">
        <v>20</v>
      </c>
      <c r="G51" s="9" t="s">
        <v>173</v>
      </c>
      <c r="H51" s="9"/>
      <c r="I51" s="9"/>
      <c r="J51" s="53">
        <v>4</v>
      </c>
      <c r="K51" s="10">
        <f t="shared" si="5"/>
        <v>40</v>
      </c>
      <c r="L51" s="768"/>
      <c r="M51" s="769"/>
      <c r="O51" s="60">
        <v>0</v>
      </c>
      <c r="P51" s="327">
        <f t="shared" si="1"/>
        <v>0</v>
      </c>
      <c r="R51" s="322">
        <v>5</v>
      </c>
      <c r="S51" s="322">
        <v>2</v>
      </c>
      <c r="T51" s="322"/>
      <c r="U51" s="322">
        <v>3</v>
      </c>
      <c r="V51" s="322"/>
      <c r="W51" s="322"/>
      <c r="X51" s="322">
        <f t="shared" si="6"/>
        <v>10</v>
      </c>
      <c r="Y51" s="371">
        <f t="shared" si="7"/>
        <v>40</v>
      </c>
      <c r="Z51" s="371">
        <v>0</v>
      </c>
      <c r="AA51" s="371">
        <f t="shared" si="8"/>
        <v>40</v>
      </c>
    </row>
    <row r="52" spans="2:27" ht="12.75">
      <c r="B52" s="565"/>
      <c r="C52" s="566"/>
      <c r="D52" s="480"/>
      <c r="E52" s="480"/>
      <c r="F52" s="9" t="s">
        <v>19</v>
      </c>
      <c r="G52" s="9" t="s">
        <v>173</v>
      </c>
      <c r="H52" s="9"/>
      <c r="I52" s="9"/>
      <c r="J52" s="53">
        <v>4</v>
      </c>
      <c r="K52" s="10">
        <f t="shared" si="5"/>
        <v>32</v>
      </c>
      <c r="L52" s="768"/>
      <c r="M52" s="769"/>
      <c r="O52" s="60">
        <v>0</v>
      </c>
      <c r="P52" s="327">
        <f t="shared" si="1"/>
        <v>0</v>
      </c>
      <c r="R52" s="322">
        <v>5</v>
      </c>
      <c r="S52" s="322">
        <v>2</v>
      </c>
      <c r="T52" s="322">
        <v>-2</v>
      </c>
      <c r="U52" s="322">
        <v>3</v>
      </c>
      <c r="V52" s="322"/>
      <c r="W52" s="322"/>
      <c r="X52" s="322">
        <f t="shared" si="6"/>
        <v>8</v>
      </c>
      <c r="Y52" s="371">
        <f t="shared" si="7"/>
        <v>32</v>
      </c>
      <c r="Z52" s="371">
        <v>0</v>
      </c>
      <c r="AA52" s="371">
        <f t="shared" si="8"/>
        <v>32</v>
      </c>
    </row>
    <row r="53" spans="2:27" ht="12.75">
      <c r="B53" s="563" t="s">
        <v>136</v>
      </c>
      <c r="C53" s="564"/>
      <c r="D53" s="436" t="s">
        <v>44</v>
      </c>
      <c r="E53" s="436" t="s">
        <v>49</v>
      </c>
      <c r="F53" s="9" t="s">
        <v>20</v>
      </c>
      <c r="G53" s="9" t="s">
        <v>65</v>
      </c>
      <c r="H53" s="9"/>
      <c r="I53" s="9"/>
      <c r="J53" s="53">
        <v>4</v>
      </c>
      <c r="K53" s="10">
        <f t="shared" si="5"/>
        <v>32</v>
      </c>
      <c r="L53" s="768"/>
      <c r="M53" s="769"/>
      <c r="O53" s="60">
        <v>0</v>
      </c>
      <c r="P53" s="327">
        <f t="shared" si="1"/>
        <v>0</v>
      </c>
      <c r="R53" s="322">
        <v>5</v>
      </c>
      <c r="S53" s="322"/>
      <c r="T53" s="322"/>
      <c r="U53" s="322">
        <v>3</v>
      </c>
      <c r="V53" s="322"/>
      <c r="W53" s="322"/>
      <c r="X53" s="322">
        <f t="shared" si="6"/>
        <v>8</v>
      </c>
      <c r="Y53" s="371">
        <f t="shared" si="7"/>
        <v>32</v>
      </c>
      <c r="Z53" s="371">
        <v>0</v>
      </c>
      <c r="AA53" s="371">
        <f t="shared" si="8"/>
        <v>32</v>
      </c>
    </row>
    <row r="54" spans="2:27" ht="12.75">
      <c r="B54" s="765"/>
      <c r="C54" s="766"/>
      <c r="D54" s="437"/>
      <c r="E54" s="437"/>
      <c r="F54" s="9" t="s">
        <v>19</v>
      </c>
      <c r="G54" s="9" t="s">
        <v>65</v>
      </c>
      <c r="H54" s="9"/>
      <c r="I54" s="9"/>
      <c r="J54" s="53">
        <v>4</v>
      </c>
      <c r="K54" s="10">
        <f t="shared" si="5"/>
        <v>24</v>
      </c>
      <c r="L54" s="757"/>
      <c r="M54" s="758"/>
      <c r="O54" s="60">
        <v>0</v>
      </c>
      <c r="P54" s="327">
        <f t="shared" si="1"/>
        <v>0</v>
      </c>
      <c r="R54" s="322">
        <v>5</v>
      </c>
      <c r="S54" s="322"/>
      <c r="T54" s="322">
        <v>-2</v>
      </c>
      <c r="U54" s="322">
        <v>3</v>
      </c>
      <c r="V54" s="322"/>
      <c r="W54" s="322"/>
      <c r="X54" s="322">
        <f t="shared" si="6"/>
        <v>6</v>
      </c>
      <c r="Y54" s="371">
        <f t="shared" si="7"/>
        <v>24</v>
      </c>
      <c r="Z54" s="371">
        <v>0</v>
      </c>
      <c r="AA54" s="371">
        <f t="shared" si="8"/>
        <v>24</v>
      </c>
    </row>
    <row r="55" spans="2:27" ht="12.75" customHeight="1">
      <c r="B55" s="445" t="s">
        <v>499</v>
      </c>
      <c r="C55" s="446"/>
      <c r="D55" s="436" t="s">
        <v>194</v>
      </c>
      <c r="E55" s="436" t="s">
        <v>49</v>
      </c>
      <c r="F55" s="9" t="s">
        <v>21</v>
      </c>
      <c r="G55" s="9" t="s">
        <v>63</v>
      </c>
      <c r="H55" s="9"/>
      <c r="I55" s="9"/>
      <c r="J55" s="53">
        <v>4</v>
      </c>
      <c r="K55" s="10">
        <f t="shared" si="5"/>
        <v>72</v>
      </c>
      <c r="L55" s="530" t="s">
        <v>42</v>
      </c>
      <c r="M55" s="531"/>
      <c r="O55" s="60">
        <v>0</v>
      </c>
      <c r="P55" s="327">
        <f t="shared" si="1"/>
        <v>0</v>
      </c>
      <c r="R55" s="322">
        <v>10</v>
      </c>
      <c r="S55" s="322"/>
      <c r="T55" s="322">
        <v>5</v>
      </c>
      <c r="U55" s="322">
        <v>3</v>
      </c>
      <c r="V55" s="322"/>
      <c r="W55" s="322"/>
      <c r="X55" s="322">
        <f t="shared" si="6"/>
        <v>18</v>
      </c>
      <c r="Y55" s="371">
        <f t="shared" si="7"/>
        <v>72</v>
      </c>
      <c r="Z55" s="371">
        <v>0</v>
      </c>
      <c r="AA55" s="371">
        <f t="shared" si="8"/>
        <v>72</v>
      </c>
    </row>
    <row r="56" spans="2:27" ht="12.75">
      <c r="B56" s="458"/>
      <c r="C56" s="459"/>
      <c r="D56" s="480"/>
      <c r="E56" s="480"/>
      <c r="F56" s="9" t="s">
        <v>20</v>
      </c>
      <c r="G56" s="9" t="s">
        <v>63</v>
      </c>
      <c r="H56" s="9"/>
      <c r="I56" s="9"/>
      <c r="J56" s="53">
        <v>4</v>
      </c>
      <c r="K56" s="10">
        <f t="shared" si="5"/>
        <v>52</v>
      </c>
      <c r="L56" s="532"/>
      <c r="M56" s="533"/>
      <c r="O56" s="60">
        <v>0</v>
      </c>
      <c r="P56" s="327">
        <f t="shared" si="1"/>
        <v>0</v>
      </c>
      <c r="R56" s="322">
        <v>10</v>
      </c>
      <c r="S56" s="322"/>
      <c r="T56" s="322"/>
      <c r="U56" s="322">
        <v>3</v>
      </c>
      <c r="V56" s="322"/>
      <c r="W56" s="322"/>
      <c r="X56" s="322">
        <f t="shared" si="6"/>
        <v>13</v>
      </c>
      <c r="Y56" s="371">
        <f t="shared" si="7"/>
        <v>52</v>
      </c>
      <c r="Z56" s="371">
        <v>0</v>
      </c>
      <c r="AA56" s="371">
        <f t="shared" si="8"/>
        <v>52</v>
      </c>
    </row>
    <row r="57" spans="2:27" ht="12.75">
      <c r="B57" s="458"/>
      <c r="C57" s="459"/>
      <c r="D57" s="436" t="s">
        <v>137</v>
      </c>
      <c r="E57" s="436" t="s">
        <v>49</v>
      </c>
      <c r="F57" s="9" t="s">
        <v>21</v>
      </c>
      <c r="G57" s="9" t="s">
        <v>63</v>
      </c>
      <c r="H57" s="9"/>
      <c r="I57" s="9"/>
      <c r="J57" s="53">
        <v>4</v>
      </c>
      <c r="K57" s="10">
        <f t="shared" si="5"/>
        <v>72</v>
      </c>
      <c r="L57" s="532"/>
      <c r="M57" s="533"/>
      <c r="O57" s="60">
        <v>0</v>
      </c>
      <c r="P57" s="327">
        <f t="shared" si="1"/>
        <v>0</v>
      </c>
      <c r="R57" s="322">
        <v>10</v>
      </c>
      <c r="S57" s="322"/>
      <c r="T57" s="322">
        <v>5</v>
      </c>
      <c r="U57" s="322">
        <v>3</v>
      </c>
      <c r="V57" s="322"/>
      <c r="W57" s="322"/>
      <c r="X57" s="322">
        <f t="shared" si="6"/>
        <v>18</v>
      </c>
      <c r="Y57" s="371">
        <f t="shared" si="7"/>
        <v>72</v>
      </c>
      <c r="Z57" s="371">
        <v>0</v>
      </c>
      <c r="AA57" s="371">
        <f t="shared" si="8"/>
        <v>72</v>
      </c>
    </row>
    <row r="58" spans="2:27" ht="12.75">
      <c r="B58" s="458"/>
      <c r="C58" s="459"/>
      <c r="D58" s="437"/>
      <c r="E58" s="480"/>
      <c r="F58" s="9" t="s">
        <v>20</v>
      </c>
      <c r="G58" s="9" t="s">
        <v>63</v>
      </c>
      <c r="H58" s="9"/>
      <c r="I58" s="9"/>
      <c r="J58" s="53">
        <v>4</v>
      </c>
      <c r="K58" s="10">
        <f t="shared" si="5"/>
        <v>52</v>
      </c>
      <c r="L58" s="532"/>
      <c r="M58" s="533"/>
      <c r="O58" s="60">
        <v>0</v>
      </c>
      <c r="P58" s="327">
        <f>O58*K58</f>
        <v>0</v>
      </c>
      <c r="R58" s="322">
        <v>10</v>
      </c>
      <c r="S58" s="322"/>
      <c r="T58" s="322"/>
      <c r="U58" s="322">
        <v>3</v>
      </c>
      <c r="V58" s="322"/>
      <c r="W58" s="322"/>
      <c r="X58" s="322">
        <f t="shared" si="6"/>
        <v>13</v>
      </c>
      <c r="Y58" s="371">
        <f t="shared" si="7"/>
        <v>52</v>
      </c>
      <c r="Z58" s="371">
        <v>0</v>
      </c>
      <c r="AA58" s="371">
        <f t="shared" si="8"/>
        <v>52</v>
      </c>
    </row>
    <row r="59" spans="2:27" ht="12.75">
      <c r="B59" s="458"/>
      <c r="C59" s="459"/>
      <c r="D59" s="437"/>
      <c r="E59" s="436" t="s">
        <v>16</v>
      </c>
      <c r="F59" s="9" t="s">
        <v>21</v>
      </c>
      <c r="G59" s="9" t="s">
        <v>63</v>
      </c>
      <c r="H59" s="9"/>
      <c r="I59" s="9"/>
      <c r="J59" s="53">
        <v>4</v>
      </c>
      <c r="K59" s="10">
        <f t="shared" si="5"/>
        <v>80</v>
      </c>
      <c r="L59" s="532"/>
      <c r="M59" s="533"/>
      <c r="O59" s="60">
        <v>0</v>
      </c>
      <c r="P59" s="327">
        <f t="shared" si="1"/>
        <v>0</v>
      </c>
      <c r="R59" s="322">
        <v>10</v>
      </c>
      <c r="S59" s="322">
        <v>2</v>
      </c>
      <c r="T59" s="322">
        <v>5</v>
      </c>
      <c r="U59" s="322">
        <v>3</v>
      </c>
      <c r="V59" s="322"/>
      <c r="W59" s="322"/>
      <c r="X59" s="322">
        <f t="shared" si="6"/>
        <v>20</v>
      </c>
      <c r="Y59" s="371">
        <f t="shared" si="7"/>
        <v>80</v>
      </c>
      <c r="Z59" s="371">
        <v>0</v>
      </c>
      <c r="AA59" s="371">
        <f t="shared" si="8"/>
        <v>80</v>
      </c>
    </row>
    <row r="60" spans="2:27" ht="12.75">
      <c r="B60" s="483"/>
      <c r="C60" s="484"/>
      <c r="D60" s="480"/>
      <c r="E60" s="480"/>
      <c r="F60" s="9" t="s">
        <v>20</v>
      </c>
      <c r="G60" s="9" t="s">
        <v>63</v>
      </c>
      <c r="H60" s="9"/>
      <c r="I60" s="9"/>
      <c r="J60" s="53">
        <v>4</v>
      </c>
      <c r="K60" s="10">
        <f t="shared" si="5"/>
        <v>60</v>
      </c>
      <c r="L60" s="534"/>
      <c r="M60" s="535"/>
      <c r="O60" s="60">
        <v>0</v>
      </c>
      <c r="P60" s="327">
        <f t="shared" si="1"/>
        <v>0</v>
      </c>
      <c r="R60" s="322">
        <v>10</v>
      </c>
      <c r="S60" s="322">
        <v>2</v>
      </c>
      <c r="T60" s="322"/>
      <c r="U60" s="322">
        <v>3</v>
      </c>
      <c r="V60" s="322"/>
      <c r="W60" s="322"/>
      <c r="X60" s="322">
        <f t="shared" si="6"/>
        <v>15</v>
      </c>
      <c r="Y60" s="371">
        <f t="shared" si="7"/>
        <v>60</v>
      </c>
      <c r="Z60" s="371">
        <v>0</v>
      </c>
      <c r="AA60" s="371">
        <f t="shared" si="8"/>
        <v>60</v>
      </c>
    </row>
    <row r="61" spans="2:27" ht="12.75">
      <c r="B61" s="504" t="s">
        <v>453</v>
      </c>
      <c r="C61" s="505"/>
      <c r="D61" s="48" t="s">
        <v>820</v>
      </c>
      <c r="E61" s="1"/>
      <c r="F61" s="9"/>
      <c r="G61" s="5"/>
      <c r="H61" s="5"/>
      <c r="I61" s="5"/>
      <c r="J61" s="10">
        <v>1</v>
      </c>
      <c r="K61" s="10">
        <f t="shared" si="5"/>
        <v>70</v>
      </c>
      <c r="L61" s="423" t="s">
        <v>93</v>
      </c>
      <c r="M61" s="424"/>
      <c r="O61" s="60">
        <v>0</v>
      </c>
      <c r="P61" s="327">
        <f t="shared" si="1"/>
        <v>0</v>
      </c>
      <c r="R61" s="322">
        <v>70</v>
      </c>
      <c r="S61" s="322"/>
      <c r="T61" s="322"/>
      <c r="U61" s="322"/>
      <c r="V61" s="322"/>
      <c r="W61" s="322"/>
      <c r="X61" s="322">
        <f t="shared" si="6"/>
        <v>70</v>
      </c>
      <c r="Y61" s="371">
        <f t="shared" si="7"/>
        <v>70</v>
      </c>
      <c r="Z61" s="371">
        <v>0</v>
      </c>
      <c r="AA61" s="371">
        <f t="shared" si="8"/>
        <v>70</v>
      </c>
    </row>
    <row r="62" spans="2:27" ht="12.75">
      <c r="B62" s="453" t="s">
        <v>519</v>
      </c>
      <c r="C62" s="454"/>
      <c r="D62" s="9" t="s">
        <v>125</v>
      </c>
      <c r="E62" s="7"/>
      <c r="F62" s="7"/>
      <c r="G62" s="7"/>
      <c r="H62" s="7"/>
      <c r="I62" s="7"/>
      <c r="J62" s="10">
        <v>1</v>
      </c>
      <c r="K62" s="10">
        <f t="shared" si="5"/>
        <v>5</v>
      </c>
      <c r="L62" s="666" t="s">
        <v>60</v>
      </c>
      <c r="M62" s="637"/>
      <c r="O62" s="60">
        <v>0</v>
      </c>
      <c r="P62" s="327">
        <f t="shared" si="1"/>
        <v>0</v>
      </c>
      <c r="R62" s="322">
        <v>5</v>
      </c>
      <c r="S62" s="322"/>
      <c r="T62" s="322"/>
      <c r="U62" s="322"/>
      <c r="V62" s="322"/>
      <c r="W62" s="322"/>
      <c r="X62" s="322">
        <f t="shared" si="6"/>
        <v>5</v>
      </c>
      <c r="Y62" s="371">
        <f t="shared" si="7"/>
        <v>5</v>
      </c>
      <c r="Z62" s="371">
        <v>0</v>
      </c>
      <c r="AA62" s="371">
        <f t="shared" si="8"/>
        <v>5</v>
      </c>
    </row>
    <row r="63" spans="2:27" ht="12.75">
      <c r="B63" s="453" t="s">
        <v>56</v>
      </c>
      <c r="C63" s="454"/>
      <c r="D63" s="9" t="s">
        <v>125</v>
      </c>
      <c r="E63" s="7"/>
      <c r="F63" s="7"/>
      <c r="G63" s="7"/>
      <c r="H63" s="7"/>
      <c r="I63" s="7"/>
      <c r="J63" s="10">
        <v>1</v>
      </c>
      <c r="K63" s="10">
        <f t="shared" si="5"/>
        <v>5</v>
      </c>
      <c r="L63" s="636" t="s">
        <v>245</v>
      </c>
      <c r="M63" s="637"/>
      <c r="O63" s="60">
        <v>0</v>
      </c>
      <c r="P63" s="327">
        <f t="shared" si="1"/>
        <v>0</v>
      </c>
      <c r="R63" s="322">
        <v>5</v>
      </c>
      <c r="S63" s="322"/>
      <c r="T63" s="322"/>
      <c r="U63" s="322"/>
      <c r="V63" s="322"/>
      <c r="W63" s="322"/>
      <c r="X63" s="322">
        <f t="shared" si="6"/>
        <v>5</v>
      </c>
      <c r="Y63" s="371">
        <f t="shared" si="7"/>
        <v>5</v>
      </c>
      <c r="Z63" s="371">
        <v>0</v>
      </c>
      <c r="AA63" s="371">
        <f t="shared" si="8"/>
        <v>5</v>
      </c>
    </row>
    <row r="64" spans="2:13" ht="12.75">
      <c r="B64" s="15" t="s">
        <v>72</v>
      </c>
      <c r="C64" s="95"/>
      <c r="D64" s="95"/>
      <c r="E64" s="19"/>
      <c r="F64" s="19"/>
      <c r="G64" s="19"/>
      <c r="H64" s="19"/>
      <c r="I64" s="19"/>
      <c r="J64" s="19"/>
      <c r="K64" s="17"/>
      <c r="L64" s="19"/>
      <c r="M64" s="20"/>
    </row>
    <row r="65" spans="2:16" ht="12.75">
      <c r="B65" s="80" t="s">
        <v>520</v>
      </c>
      <c r="C65" s="144"/>
      <c r="D65" s="144"/>
      <c r="E65" s="36"/>
      <c r="F65" s="36"/>
      <c r="G65" s="36"/>
      <c r="H65" s="36"/>
      <c r="I65" s="36"/>
      <c r="J65" s="36"/>
      <c r="K65" s="346"/>
      <c r="L65" s="36"/>
      <c r="M65" s="37"/>
      <c r="O65" s="228">
        <f>SUM(O5:O64)</f>
        <v>1</v>
      </c>
      <c r="P65" s="354">
        <f>SUM(P5:P64)</f>
        <v>0</v>
      </c>
    </row>
    <row r="66" spans="2:13" ht="12.75">
      <c r="B66" s="102" t="s">
        <v>501</v>
      </c>
      <c r="C66" s="107"/>
      <c r="D66" s="107"/>
      <c r="E66" s="103"/>
      <c r="F66" s="103"/>
      <c r="G66" s="103"/>
      <c r="H66" s="103"/>
      <c r="I66" s="103"/>
      <c r="J66" s="103"/>
      <c r="K66" s="111"/>
      <c r="L66" s="103"/>
      <c r="M66" s="99"/>
    </row>
    <row r="67" spans="2:13" ht="12.75">
      <c r="B67" s="80" t="s">
        <v>1085</v>
      </c>
      <c r="C67" s="144"/>
      <c r="D67" s="144"/>
      <c r="E67" s="36"/>
      <c r="F67" s="36"/>
      <c r="G67" s="36"/>
      <c r="H67" s="36"/>
      <c r="I67" s="36"/>
      <c r="J67" s="36"/>
      <c r="K67" s="346"/>
      <c r="L67" s="36"/>
      <c r="M67" s="37"/>
    </row>
    <row r="68" spans="2:13" ht="12.75">
      <c r="B68" s="81" t="s">
        <v>502</v>
      </c>
      <c r="C68" s="104"/>
      <c r="D68" s="104"/>
      <c r="E68" s="31"/>
      <c r="F68" s="31"/>
      <c r="G68" s="31"/>
      <c r="H68" s="31"/>
      <c r="I68" s="31"/>
      <c r="J68" s="31"/>
      <c r="K68" s="335"/>
      <c r="L68" s="31"/>
      <c r="M68" s="32"/>
    </row>
    <row r="69" spans="2:13" ht="12.75">
      <c r="B69" s="102" t="s">
        <v>503</v>
      </c>
      <c r="C69" s="107"/>
      <c r="D69" s="107"/>
      <c r="E69" s="103"/>
      <c r="F69" s="103"/>
      <c r="G69" s="103"/>
      <c r="H69" s="103"/>
      <c r="I69" s="103"/>
      <c r="J69" s="103"/>
      <c r="K69" s="111"/>
      <c r="L69" s="103"/>
      <c r="M69" s="99"/>
    </row>
    <row r="70" spans="2:13" ht="12.75">
      <c r="B70" s="88" t="s">
        <v>144</v>
      </c>
      <c r="C70" s="141"/>
      <c r="D70" s="141"/>
      <c r="E70" s="28"/>
      <c r="F70" s="28"/>
      <c r="G70" s="28"/>
      <c r="H70" s="28"/>
      <c r="I70" s="28"/>
      <c r="J70" s="28"/>
      <c r="K70" s="349"/>
      <c r="L70" s="28"/>
      <c r="M70" s="29"/>
    </row>
    <row r="71" ht="10.5" customHeight="1"/>
    <row r="72" ht="10.5" customHeight="1">
      <c r="B72" t="s">
        <v>513</v>
      </c>
    </row>
    <row r="73" ht="10.5" customHeight="1"/>
    <row r="74" ht="10.5" customHeight="1">
      <c r="B74" s="104" t="s">
        <v>473</v>
      </c>
    </row>
    <row r="75" ht="10.5" customHeight="1">
      <c r="B75" s="104" t="s">
        <v>521</v>
      </c>
    </row>
    <row r="76" ht="10.5" customHeight="1">
      <c r="B76" s="104" t="s">
        <v>522</v>
      </c>
    </row>
    <row r="77" ht="10.5" customHeight="1">
      <c r="B77" s="104" t="s">
        <v>523</v>
      </c>
    </row>
    <row r="78" ht="10.5" customHeight="1"/>
    <row r="79" spans="2:27" ht="15.75">
      <c r="B79" s="506" t="s">
        <v>1075</v>
      </c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8"/>
      <c r="R79" s="713" t="s">
        <v>1101</v>
      </c>
      <c r="S79" s="714"/>
      <c r="T79" s="714"/>
      <c r="U79" s="714"/>
      <c r="V79" s="714"/>
      <c r="W79" s="714"/>
      <c r="X79" s="715"/>
      <c r="Y79" s="663" t="s">
        <v>1122</v>
      </c>
      <c r="Z79" s="664"/>
      <c r="AA79" s="665"/>
    </row>
    <row r="80" spans="2:27" ht="12.75" customHeight="1">
      <c r="B80" s="428" t="s">
        <v>35</v>
      </c>
      <c r="C80" s="429"/>
      <c r="D80" s="434" t="s">
        <v>36</v>
      </c>
      <c r="E80" s="434" t="s">
        <v>37</v>
      </c>
      <c r="F80" s="434" t="s">
        <v>38</v>
      </c>
      <c r="G80" s="434" t="s">
        <v>39</v>
      </c>
      <c r="H80" s="499" t="s">
        <v>1104</v>
      </c>
      <c r="I80" s="499"/>
      <c r="J80" s="426" t="s">
        <v>40</v>
      </c>
      <c r="K80" s="472" t="s">
        <v>45</v>
      </c>
      <c r="L80" s="441" t="s">
        <v>41</v>
      </c>
      <c r="M80" s="442"/>
      <c r="R80" s="460" t="s">
        <v>119</v>
      </c>
      <c r="S80" s="460" t="s">
        <v>37</v>
      </c>
      <c r="T80" s="460" t="s">
        <v>38</v>
      </c>
      <c r="U80" s="626" t="s">
        <v>120</v>
      </c>
      <c r="V80" s="460" t="s">
        <v>1102</v>
      </c>
      <c r="W80" s="460" t="s">
        <v>1103</v>
      </c>
      <c r="X80" s="460" t="s">
        <v>121</v>
      </c>
      <c r="Y80" s="419" t="s">
        <v>1123</v>
      </c>
      <c r="Z80" s="419" t="s">
        <v>1124</v>
      </c>
      <c r="AA80" s="419" t="s">
        <v>1125</v>
      </c>
    </row>
    <row r="81" spans="2:27" ht="12.75">
      <c r="B81" s="430"/>
      <c r="C81" s="431"/>
      <c r="D81" s="435"/>
      <c r="E81" s="435"/>
      <c r="F81" s="435"/>
      <c r="G81" s="435"/>
      <c r="H81" s="280" t="s">
        <v>1102</v>
      </c>
      <c r="I81" s="279" t="s">
        <v>1103</v>
      </c>
      <c r="J81" s="427"/>
      <c r="K81" s="473"/>
      <c r="L81" s="443"/>
      <c r="M81" s="444"/>
      <c r="R81" s="461"/>
      <c r="S81" s="461"/>
      <c r="T81" s="461"/>
      <c r="U81" s="627"/>
      <c r="V81" s="461"/>
      <c r="W81" s="461"/>
      <c r="X81" s="461"/>
      <c r="Y81" s="420"/>
      <c r="Z81" s="420"/>
      <c r="AA81" s="420"/>
    </row>
    <row r="82" spans="2:27" ht="12.75">
      <c r="B82" s="597" t="s">
        <v>127</v>
      </c>
      <c r="C82" s="598"/>
      <c r="D82" s="54" t="s">
        <v>128</v>
      </c>
      <c r="E82" s="54"/>
      <c r="F82" s="54"/>
      <c r="G82" s="54"/>
      <c r="H82" s="54"/>
      <c r="I82" s="54"/>
      <c r="J82" s="56">
        <v>1</v>
      </c>
      <c r="K82" s="10">
        <f>AA82</f>
        <v>20</v>
      </c>
      <c r="L82" s="423">
        <v>1</v>
      </c>
      <c r="M82" s="424"/>
      <c r="O82" s="60">
        <v>0</v>
      </c>
      <c r="P82" s="327">
        <f>O82*K82</f>
        <v>0</v>
      </c>
      <c r="R82" s="330">
        <v>20</v>
      </c>
      <c r="S82" s="313"/>
      <c r="T82" s="313"/>
      <c r="U82" s="313"/>
      <c r="V82" s="313"/>
      <c r="W82" s="313"/>
      <c r="X82" s="322">
        <f>SUM(R82:W82)</f>
        <v>20</v>
      </c>
      <c r="Y82" s="371">
        <f>X82*J82</f>
        <v>20</v>
      </c>
      <c r="Z82" s="371">
        <v>0</v>
      </c>
      <c r="AA82" s="371">
        <f>Y82+Z82</f>
        <v>20</v>
      </c>
    </row>
    <row r="83" spans="2:27" ht="12.75">
      <c r="B83" s="15" t="s">
        <v>129</v>
      </c>
      <c r="C83" s="95"/>
      <c r="D83" s="16"/>
      <c r="E83" s="16"/>
      <c r="F83" s="16"/>
      <c r="G83" s="16"/>
      <c r="H83" s="16"/>
      <c r="I83" s="16"/>
      <c r="J83" s="17"/>
      <c r="K83" s="47"/>
      <c r="L83" s="47"/>
      <c r="M83" s="18"/>
      <c r="R83" s="44"/>
      <c r="S83" s="45"/>
      <c r="T83" s="45"/>
      <c r="U83" s="45"/>
      <c r="V83" s="45"/>
      <c r="W83" s="45"/>
      <c r="X83" s="46"/>
      <c r="Y83" s="378"/>
      <c r="Z83" s="373"/>
      <c r="AA83" s="374"/>
    </row>
    <row r="84" spans="2:27" ht="12.75">
      <c r="B84" s="576" t="s">
        <v>28</v>
      </c>
      <c r="C84" s="577"/>
      <c r="D84" s="71" t="s">
        <v>194</v>
      </c>
      <c r="E84" s="71" t="s">
        <v>49</v>
      </c>
      <c r="F84" s="71" t="s">
        <v>20</v>
      </c>
      <c r="G84" s="71" t="s">
        <v>173</v>
      </c>
      <c r="H84" s="1"/>
      <c r="I84" s="1"/>
      <c r="J84" s="10">
        <v>4</v>
      </c>
      <c r="K84" s="10">
        <f aca="true" t="shared" si="9" ref="K84:K90">AA84</f>
        <v>52</v>
      </c>
      <c r="L84" s="675" t="s">
        <v>42</v>
      </c>
      <c r="M84" s="647"/>
      <c r="O84" s="60">
        <v>0</v>
      </c>
      <c r="P84" s="327">
        <f aca="true" t="shared" si="10" ref="P84:P90">O84*K84</f>
        <v>0</v>
      </c>
      <c r="R84" s="322">
        <v>10</v>
      </c>
      <c r="S84" s="322"/>
      <c r="T84" s="322"/>
      <c r="U84" s="322">
        <v>3</v>
      </c>
      <c r="V84" s="322"/>
      <c r="W84" s="322"/>
      <c r="X84" s="322">
        <f aca="true" t="shared" si="11" ref="X84:X90">SUM(R84:W84)</f>
        <v>13</v>
      </c>
      <c r="Y84" s="371">
        <f aca="true" t="shared" si="12" ref="Y84:Y90">X84*J84</f>
        <v>52</v>
      </c>
      <c r="Z84" s="371">
        <v>0</v>
      </c>
      <c r="AA84" s="371">
        <f aca="true" t="shared" si="13" ref="AA84:AA90">Y84+Z84</f>
        <v>52</v>
      </c>
    </row>
    <row r="85" spans="2:27" ht="12.75" customHeight="1">
      <c r="B85" s="629"/>
      <c r="C85" s="638"/>
      <c r="D85" s="436" t="s">
        <v>137</v>
      </c>
      <c r="E85" s="53" t="s">
        <v>16</v>
      </c>
      <c r="F85" s="71" t="s">
        <v>20</v>
      </c>
      <c r="G85" s="9"/>
      <c r="H85" s="9"/>
      <c r="I85" s="9"/>
      <c r="J85" s="10">
        <v>4</v>
      </c>
      <c r="K85" s="10">
        <f t="shared" si="9"/>
        <v>48</v>
      </c>
      <c r="L85" s="683"/>
      <c r="M85" s="648"/>
      <c r="O85" s="60">
        <v>0</v>
      </c>
      <c r="P85" s="327">
        <f t="shared" si="10"/>
        <v>0</v>
      </c>
      <c r="R85" s="322">
        <v>10</v>
      </c>
      <c r="S85" s="322">
        <v>2</v>
      </c>
      <c r="T85" s="322"/>
      <c r="U85" s="322"/>
      <c r="V85" s="322"/>
      <c r="W85" s="322"/>
      <c r="X85" s="322">
        <f t="shared" si="11"/>
        <v>12</v>
      </c>
      <c r="Y85" s="371">
        <f t="shared" si="12"/>
        <v>48</v>
      </c>
      <c r="Z85" s="371">
        <v>0</v>
      </c>
      <c r="AA85" s="371">
        <f t="shared" si="13"/>
        <v>48</v>
      </c>
    </row>
    <row r="86" spans="2:27" ht="12.75">
      <c r="B86" s="578"/>
      <c r="C86" s="579"/>
      <c r="D86" s="480"/>
      <c r="E86" s="71" t="s">
        <v>49</v>
      </c>
      <c r="F86" s="71" t="s">
        <v>20</v>
      </c>
      <c r="G86" s="9"/>
      <c r="H86" s="9"/>
      <c r="I86" s="9"/>
      <c r="J86" s="10">
        <v>4</v>
      </c>
      <c r="K86" s="10">
        <f t="shared" si="9"/>
        <v>40</v>
      </c>
      <c r="L86" s="676"/>
      <c r="M86" s="649"/>
      <c r="O86" s="60">
        <v>0</v>
      </c>
      <c r="P86" s="327">
        <f t="shared" si="10"/>
        <v>0</v>
      </c>
      <c r="R86" s="322">
        <v>10</v>
      </c>
      <c r="S86" s="322"/>
      <c r="T86" s="322"/>
      <c r="U86" s="322"/>
      <c r="V86" s="322"/>
      <c r="W86" s="322"/>
      <c r="X86" s="322">
        <f t="shared" si="11"/>
        <v>10</v>
      </c>
      <c r="Y86" s="371">
        <f t="shared" si="12"/>
        <v>40</v>
      </c>
      <c r="Z86" s="371">
        <v>0</v>
      </c>
      <c r="AA86" s="371">
        <f t="shared" si="13"/>
        <v>40</v>
      </c>
    </row>
    <row r="87" spans="2:27" ht="12.75">
      <c r="B87" s="597" t="s">
        <v>29</v>
      </c>
      <c r="C87" s="598"/>
      <c r="D87" s="75" t="s">
        <v>826</v>
      </c>
      <c r="E87" s="75" t="s">
        <v>49</v>
      </c>
      <c r="F87" s="71" t="s">
        <v>19</v>
      </c>
      <c r="G87" s="94" t="s">
        <v>63</v>
      </c>
      <c r="H87" s="68"/>
      <c r="I87" s="68"/>
      <c r="J87" s="10">
        <v>4</v>
      </c>
      <c r="K87" s="10">
        <f t="shared" si="9"/>
        <v>44</v>
      </c>
      <c r="L87" s="672" t="s">
        <v>42</v>
      </c>
      <c r="M87" s="673"/>
      <c r="O87" s="60">
        <v>0</v>
      </c>
      <c r="P87" s="327">
        <f t="shared" si="10"/>
        <v>0</v>
      </c>
      <c r="R87" s="322">
        <v>10</v>
      </c>
      <c r="S87" s="322"/>
      <c r="T87" s="322">
        <v>-2</v>
      </c>
      <c r="U87" s="322">
        <v>3</v>
      </c>
      <c r="V87" s="322"/>
      <c r="W87" s="322"/>
      <c r="X87" s="322">
        <f t="shared" si="11"/>
        <v>11</v>
      </c>
      <c r="Y87" s="371">
        <f t="shared" si="12"/>
        <v>44</v>
      </c>
      <c r="Z87" s="371">
        <v>0</v>
      </c>
      <c r="AA87" s="371">
        <f t="shared" si="13"/>
        <v>44</v>
      </c>
    </row>
    <row r="88" spans="2:27" ht="12.75">
      <c r="B88" s="599" t="s">
        <v>663</v>
      </c>
      <c r="C88" s="600"/>
      <c r="D88" s="71" t="s">
        <v>268</v>
      </c>
      <c r="E88" s="74" t="s">
        <v>16</v>
      </c>
      <c r="F88" s="74" t="s">
        <v>20</v>
      </c>
      <c r="G88" s="74"/>
      <c r="H88" s="57"/>
      <c r="I88" s="57"/>
      <c r="J88" s="10">
        <v>4</v>
      </c>
      <c r="K88" s="10">
        <f t="shared" si="9"/>
        <v>28</v>
      </c>
      <c r="L88" s="449" t="s">
        <v>93</v>
      </c>
      <c r="M88" s="450"/>
      <c r="O88" s="60">
        <v>0</v>
      </c>
      <c r="P88" s="327">
        <f t="shared" si="10"/>
        <v>0</v>
      </c>
      <c r="R88" s="322">
        <v>5</v>
      </c>
      <c r="S88" s="322">
        <v>2</v>
      </c>
      <c r="T88" s="322"/>
      <c r="U88" s="322"/>
      <c r="V88" s="322"/>
      <c r="W88" s="322"/>
      <c r="X88" s="322">
        <f t="shared" si="11"/>
        <v>7</v>
      </c>
      <c r="Y88" s="371">
        <f t="shared" si="12"/>
        <v>28</v>
      </c>
      <c r="Z88" s="371">
        <v>0</v>
      </c>
      <c r="AA88" s="371">
        <f t="shared" si="13"/>
        <v>28</v>
      </c>
    </row>
    <row r="89" spans="2:27" ht="12.75">
      <c r="B89" s="599" t="s">
        <v>484</v>
      </c>
      <c r="C89" s="600"/>
      <c r="D89" s="71" t="s">
        <v>44</v>
      </c>
      <c r="E89" s="71" t="s">
        <v>49</v>
      </c>
      <c r="F89" s="71" t="s">
        <v>20</v>
      </c>
      <c r="G89" s="71" t="s">
        <v>63</v>
      </c>
      <c r="H89" s="1"/>
      <c r="I89" s="1"/>
      <c r="J89" s="10">
        <v>4</v>
      </c>
      <c r="K89" s="10">
        <f t="shared" si="9"/>
        <v>32</v>
      </c>
      <c r="L89" s="449" t="s">
        <v>42</v>
      </c>
      <c r="M89" s="450"/>
      <c r="O89" s="60">
        <v>0</v>
      </c>
      <c r="P89" s="327">
        <f t="shared" si="10"/>
        <v>0</v>
      </c>
      <c r="R89" s="322">
        <v>5</v>
      </c>
      <c r="S89" s="322"/>
      <c r="T89" s="322"/>
      <c r="U89" s="322">
        <v>3</v>
      </c>
      <c r="V89" s="322"/>
      <c r="W89" s="322"/>
      <c r="X89" s="322">
        <f t="shared" si="11"/>
        <v>8</v>
      </c>
      <c r="Y89" s="371">
        <f t="shared" si="12"/>
        <v>32</v>
      </c>
      <c r="Z89" s="371">
        <v>0</v>
      </c>
      <c r="AA89" s="371">
        <f t="shared" si="13"/>
        <v>32</v>
      </c>
    </row>
    <row r="90" spans="2:27" ht="12.75">
      <c r="B90" s="613"/>
      <c r="C90" s="667"/>
      <c r="D90" s="71" t="s">
        <v>953</v>
      </c>
      <c r="E90" s="71" t="s">
        <v>49</v>
      </c>
      <c r="F90" s="71" t="s">
        <v>20</v>
      </c>
      <c r="G90" s="71" t="s">
        <v>63</v>
      </c>
      <c r="H90" s="1"/>
      <c r="I90" s="1"/>
      <c r="J90" s="10">
        <v>4</v>
      </c>
      <c r="K90" s="10">
        <f t="shared" si="9"/>
        <v>32</v>
      </c>
      <c r="L90" s="451"/>
      <c r="M90" s="452"/>
      <c r="O90" s="60">
        <v>0</v>
      </c>
      <c r="P90" s="327">
        <f t="shared" si="10"/>
        <v>0</v>
      </c>
      <c r="R90" s="322">
        <v>5</v>
      </c>
      <c r="S90" s="322"/>
      <c r="T90" s="322"/>
      <c r="U90" s="322">
        <v>3</v>
      </c>
      <c r="V90" s="322"/>
      <c r="W90" s="322"/>
      <c r="X90" s="322">
        <f t="shared" si="11"/>
        <v>8</v>
      </c>
      <c r="Y90" s="371">
        <f t="shared" si="12"/>
        <v>32</v>
      </c>
      <c r="Z90" s="371">
        <v>0</v>
      </c>
      <c r="AA90" s="371">
        <f t="shared" si="13"/>
        <v>32</v>
      </c>
    </row>
    <row r="92" spans="15:16" ht="12.75">
      <c r="O92" s="228">
        <f>SUM(O65:O91)</f>
        <v>1</v>
      </c>
      <c r="P92" s="354">
        <f>SUM(P65:P91)</f>
        <v>0</v>
      </c>
    </row>
  </sheetData>
  <sheetProtection/>
  <mergeCells count="135">
    <mergeCell ref="V80:V81"/>
    <mergeCell ref="W80:W81"/>
    <mergeCell ref="H3:I3"/>
    <mergeCell ref="V3:V4"/>
    <mergeCell ref="W3:W4"/>
    <mergeCell ref="B79:M79"/>
    <mergeCell ref="R79:X79"/>
    <mergeCell ref="U3:U4"/>
    <mergeCell ref="T3:T4"/>
    <mergeCell ref="B6:C6"/>
    <mergeCell ref="L6:M6"/>
    <mergeCell ref="O2:P2"/>
    <mergeCell ref="L89:M90"/>
    <mergeCell ref="O3:O4"/>
    <mergeCell ref="P3:P4"/>
    <mergeCell ref="B87:C87"/>
    <mergeCell ref="L87:M87"/>
    <mergeCell ref="B88:C88"/>
    <mergeCell ref="L88:M88"/>
    <mergeCell ref="B89:C90"/>
    <mergeCell ref="B84:C86"/>
    <mergeCell ref="L84:M86"/>
    <mergeCell ref="D85:D86"/>
    <mergeCell ref="T80:T81"/>
    <mergeCell ref="U80:U81"/>
    <mergeCell ref="K80:K81"/>
    <mergeCell ref="L80:M81"/>
    <mergeCell ref="R80:R81"/>
    <mergeCell ref="S80:S81"/>
    <mergeCell ref="X80:X81"/>
    <mergeCell ref="B82:C82"/>
    <mergeCell ref="L82:M82"/>
    <mergeCell ref="D80:D81"/>
    <mergeCell ref="E80:E81"/>
    <mergeCell ref="F80:F81"/>
    <mergeCell ref="G80:G81"/>
    <mergeCell ref="B80:C81"/>
    <mergeCell ref="J80:J81"/>
    <mergeCell ref="H80:I80"/>
    <mergeCell ref="X3:X4"/>
    <mergeCell ref="B2:M2"/>
    <mergeCell ref="R2:X2"/>
    <mergeCell ref="B3:C4"/>
    <mergeCell ref="J3:J4"/>
    <mergeCell ref="K3:K4"/>
    <mergeCell ref="L3:M4"/>
    <mergeCell ref="R3:R4"/>
    <mergeCell ref="S3:S4"/>
    <mergeCell ref="B5:C5"/>
    <mergeCell ref="L5:M5"/>
    <mergeCell ref="D3:D4"/>
    <mergeCell ref="E3:E4"/>
    <mergeCell ref="F3:F4"/>
    <mergeCell ref="G3:G4"/>
    <mergeCell ref="M8:M11"/>
    <mergeCell ref="B9:C9"/>
    <mergeCell ref="B10:B11"/>
    <mergeCell ref="C10:C11"/>
    <mergeCell ref="L10:L11"/>
    <mergeCell ref="B8:C8"/>
    <mergeCell ref="L28:L29"/>
    <mergeCell ref="L30:L31"/>
    <mergeCell ref="L32:L33"/>
    <mergeCell ref="L34:L35"/>
    <mergeCell ref="L36:L37"/>
    <mergeCell ref="L38:L39"/>
    <mergeCell ref="L12:L14"/>
    <mergeCell ref="L15:L17"/>
    <mergeCell ref="B15:C17"/>
    <mergeCell ref="E18:E20"/>
    <mergeCell ref="B34:C39"/>
    <mergeCell ref="B12:C14"/>
    <mergeCell ref="D12:D14"/>
    <mergeCell ref="E12:E14"/>
    <mergeCell ref="D15:D17"/>
    <mergeCell ref="E15:E17"/>
    <mergeCell ref="L18:L20"/>
    <mergeCell ref="L26:L27"/>
    <mergeCell ref="B45:C46"/>
    <mergeCell ref="D45:D46"/>
    <mergeCell ref="E45:E46"/>
    <mergeCell ref="L21:L23"/>
    <mergeCell ref="E21:E23"/>
    <mergeCell ref="L24:L25"/>
    <mergeCell ref="B41:C42"/>
    <mergeCell ref="D41:D42"/>
    <mergeCell ref="D43:D44"/>
    <mergeCell ref="E43:E44"/>
    <mergeCell ref="B28:C33"/>
    <mergeCell ref="L55:M60"/>
    <mergeCell ref="D57:D60"/>
    <mergeCell ref="E57:E58"/>
    <mergeCell ref="E59:E60"/>
    <mergeCell ref="D55:D56"/>
    <mergeCell ref="E55:E56"/>
    <mergeCell ref="M28:M39"/>
    <mergeCell ref="B26:B27"/>
    <mergeCell ref="C26:C27"/>
    <mergeCell ref="D26:D27"/>
    <mergeCell ref="E26:E27"/>
    <mergeCell ref="B21:C23"/>
    <mergeCell ref="D21:D23"/>
    <mergeCell ref="B18:C20"/>
    <mergeCell ref="D18:D20"/>
    <mergeCell ref="L41:M44"/>
    <mergeCell ref="E41:E42"/>
    <mergeCell ref="B43:C44"/>
    <mergeCell ref="E47:E49"/>
    <mergeCell ref="B24:C25"/>
    <mergeCell ref="D24:D25"/>
    <mergeCell ref="E24:E25"/>
    <mergeCell ref="M12:M27"/>
    <mergeCell ref="B53:C54"/>
    <mergeCell ref="L47:M54"/>
    <mergeCell ref="B55:C60"/>
    <mergeCell ref="L45:M46"/>
    <mergeCell ref="D53:D54"/>
    <mergeCell ref="E53:E54"/>
    <mergeCell ref="B47:C52"/>
    <mergeCell ref="D47:D52"/>
    <mergeCell ref="E50:E52"/>
    <mergeCell ref="B63:C63"/>
    <mergeCell ref="L63:M63"/>
    <mergeCell ref="B62:C62"/>
    <mergeCell ref="L62:M62"/>
    <mergeCell ref="B61:C61"/>
    <mergeCell ref="L61:M61"/>
    <mergeCell ref="Y2:AA2"/>
    <mergeCell ref="Y3:Y4"/>
    <mergeCell ref="Z3:Z4"/>
    <mergeCell ref="AA3:AA4"/>
    <mergeCell ref="Y79:AA79"/>
    <mergeCell ref="Y80:Y81"/>
    <mergeCell ref="Z80:Z81"/>
    <mergeCell ref="AA80:AA8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33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6.7109375" style="0" customWidth="1"/>
    <col min="3" max="3" width="16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2" width="5.421875" style="0" customWidth="1"/>
    <col min="13" max="13" width="7.28125" style="0" customWidth="1"/>
    <col min="14" max="14" width="2.00390625" style="0" customWidth="1"/>
    <col min="16" max="16" width="9.140625" style="43" customWidth="1"/>
    <col min="17" max="17" width="3.8515625" style="43" customWidth="1"/>
    <col min="18" max="18" width="7.421875" style="43" customWidth="1"/>
    <col min="19" max="19" width="7.7109375" style="43" customWidth="1"/>
    <col min="20" max="20" width="8.140625" style="43" customWidth="1"/>
    <col min="21" max="21" width="8.57421875" style="43" customWidth="1"/>
    <col min="22" max="24" width="8.140625" style="43" customWidth="1"/>
  </cols>
  <sheetData>
    <row r="1" ht="8.25" customHeight="1"/>
    <row r="2" spans="2:27" ht="15.75">
      <c r="B2" s="506" t="s">
        <v>786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60">
        <v>1</v>
      </c>
      <c r="P5" s="327">
        <f>K5*O5</f>
        <v>0</v>
      </c>
      <c r="R5" s="330"/>
      <c r="S5" s="313"/>
      <c r="T5" s="313"/>
      <c r="U5" s="313"/>
      <c r="V5" s="313"/>
      <c r="W5" s="313"/>
      <c r="X5" s="322">
        <f>SUM(R5:W5)</f>
        <v>0</v>
      </c>
      <c r="Y5" s="371">
        <f>X5*J5</f>
        <v>0</v>
      </c>
      <c r="Z5" s="371">
        <v>0</v>
      </c>
      <c r="AA5" s="371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60">
        <v>0</v>
      </c>
      <c r="P6" s="327">
        <f>K6*O6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71">
        <f>X6*J6</f>
        <v>20</v>
      </c>
      <c r="Z6" s="371">
        <v>0</v>
      </c>
      <c r="AA6" s="371">
        <f>Y6+Z6</f>
        <v>20</v>
      </c>
    </row>
    <row r="7" spans="2:27" ht="12.75">
      <c r="B7" s="15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O7" s="282"/>
      <c r="P7" s="333"/>
      <c r="R7" s="323"/>
      <c r="S7" s="324"/>
      <c r="T7" s="324"/>
      <c r="U7" s="324"/>
      <c r="V7" s="324"/>
      <c r="W7" s="324"/>
      <c r="X7" s="325"/>
      <c r="Y7" s="373"/>
      <c r="Z7" s="373"/>
      <c r="AA7" s="374"/>
    </row>
    <row r="8" spans="2:27" ht="12.75">
      <c r="B8" s="588" t="s">
        <v>337</v>
      </c>
      <c r="C8" s="589"/>
      <c r="D8" s="436" t="s">
        <v>137</v>
      </c>
      <c r="E8" s="9" t="s">
        <v>17</v>
      </c>
      <c r="F8" s="9" t="s">
        <v>21</v>
      </c>
      <c r="G8" s="60"/>
      <c r="H8" s="60"/>
      <c r="I8" s="9"/>
      <c r="J8" s="53">
        <v>4</v>
      </c>
      <c r="K8" s="10">
        <f aca="true" t="shared" si="0" ref="K8:K15">AA8</f>
        <v>80</v>
      </c>
      <c r="L8" s="580" t="s">
        <v>53</v>
      </c>
      <c r="M8" s="450"/>
      <c r="O8" s="60">
        <v>0</v>
      </c>
      <c r="P8" s="327">
        <f aca="true" t="shared" si="1" ref="P8:P15">K8*O8</f>
        <v>0</v>
      </c>
      <c r="R8" s="322">
        <v>10</v>
      </c>
      <c r="S8" s="322">
        <v>5</v>
      </c>
      <c r="T8" s="322">
        <v>5</v>
      </c>
      <c r="U8" s="322"/>
      <c r="V8" s="322"/>
      <c r="W8" s="322"/>
      <c r="X8" s="322">
        <f aca="true" t="shared" si="2" ref="X8:X15">SUM(R8:W8)</f>
        <v>20</v>
      </c>
      <c r="Y8" s="371">
        <f aca="true" t="shared" si="3" ref="Y8:Y15">X8*J8</f>
        <v>80</v>
      </c>
      <c r="Z8" s="371">
        <v>0</v>
      </c>
      <c r="AA8" s="371">
        <f aca="true" t="shared" si="4" ref="AA8:AA15">Y8+Z8</f>
        <v>80</v>
      </c>
    </row>
    <row r="9" spans="2:27" ht="12.75">
      <c r="B9" s="590"/>
      <c r="C9" s="591"/>
      <c r="D9" s="437"/>
      <c r="E9" s="71" t="s">
        <v>17</v>
      </c>
      <c r="F9" s="9" t="s">
        <v>21</v>
      </c>
      <c r="G9" s="60"/>
      <c r="H9" s="60"/>
      <c r="I9" s="9"/>
      <c r="J9" s="53">
        <v>4</v>
      </c>
      <c r="K9" s="10">
        <f t="shared" si="0"/>
        <v>80</v>
      </c>
      <c r="L9" s="581"/>
      <c r="M9" s="582"/>
      <c r="O9" s="60">
        <v>0</v>
      </c>
      <c r="P9" s="327">
        <f t="shared" si="1"/>
        <v>0</v>
      </c>
      <c r="R9" s="322">
        <v>10</v>
      </c>
      <c r="S9" s="322">
        <v>5</v>
      </c>
      <c r="T9" s="322">
        <v>5</v>
      </c>
      <c r="U9" s="322"/>
      <c r="V9" s="322"/>
      <c r="W9" s="322"/>
      <c r="X9" s="322">
        <f t="shared" si="2"/>
        <v>20</v>
      </c>
      <c r="Y9" s="371">
        <f t="shared" si="3"/>
        <v>80</v>
      </c>
      <c r="Z9" s="371">
        <v>0</v>
      </c>
      <c r="AA9" s="371">
        <f t="shared" si="4"/>
        <v>80</v>
      </c>
    </row>
    <row r="10" spans="2:27" ht="12.75">
      <c r="B10" s="590"/>
      <c r="C10" s="591"/>
      <c r="D10" s="437"/>
      <c r="E10" s="71" t="s">
        <v>16</v>
      </c>
      <c r="F10" s="9" t="s">
        <v>21</v>
      </c>
      <c r="G10" s="60"/>
      <c r="H10" s="60"/>
      <c r="I10" s="9"/>
      <c r="J10" s="53">
        <v>4</v>
      </c>
      <c r="K10" s="10">
        <f t="shared" si="0"/>
        <v>68</v>
      </c>
      <c r="L10" s="581"/>
      <c r="M10" s="582"/>
      <c r="O10" s="60">
        <v>0</v>
      </c>
      <c r="P10" s="327">
        <f t="shared" si="1"/>
        <v>0</v>
      </c>
      <c r="R10" s="322">
        <v>10</v>
      </c>
      <c r="S10" s="322">
        <v>2</v>
      </c>
      <c r="T10" s="322">
        <v>5</v>
      </c>
      <c r="U10" s="322"/>
      <c r="V10" s="322"/>
      <c r="W10" s="322"/>
      <c r="X10" s="322">
        <f t="shared" si="2"/>
        <v>17</v>
      </c>
      <c r="Y10" s="371">
        <f t="shared" si="3"/>
        <v>68</v>
      </c>
      <c r="Z10" s="371">
        <v>0</v>
      </c>
      <c r="AA10" s="371">
        <f t="shared" si="4"/>
        <v>68</v>
      </c>
    </row>
    <row r="11" spans="2:27" ht="12.75">
      <c r="B11" s="592"/>
      <c r="C11" s="593"/>
      <c r="D11" s="480"/>
      <c r="E11" s="71" t="s">
        <v>16</v>
      </c>
      <c r="F11" s="9" t="s">
        <v>21</v>
      </c>
      <c r="G11" s="60"/>
      <c r="H11" s="60"/>
      <c r="I11" s="9"/>
      <c r="J11" s="53">
        <v>4</v>
      </c>
      <c r="K11" s="10">
        <f t="shared" si="0"/>
        <v>68</v>
      </c>
      <c r="L11" s="451"/>
      <c r="M11" s="452"/>
      <c r="O11" s="60">
        <v>0</v>
      </c>
      <c r="P11" s="327">
        <f t="shared" si="1"/>
        <v>0</v>
      </c>
      <c r="R11" s="322">
        <v>10</v>
      </c>
      <c r="S11" s="322">
        <v>2</v>
      </c>
      <c r="T11" s="322">
        <v>5</v>
      </c>
      <c r="U11" s="322"/>
      <c r="V11" s="322"/>
      <c r="W11" s="322"/>
      <c r="X11" s="322">
        <f t="shared" si="2"/>
        <v>17</v>
      </c>
      <c r="Y11" s="371">
        <f t="shared" si="3"/>
        <v>68</v>
      </c>
      <c r="Z11" s="371">
        <v>0</v>
      </c>
      <c r="AA11" s="371">
        <f t="shared" si="4"/>
        <v>68</v>
      </c>
    </row>
    <row r="12" spans="2:27" ht="29.25" customHeight="1">
      <c r="B12" s="526" t="s">
        <v>338</v>
      </c>
      <c r="C12" s="583"/>
      <c r="D12" s="74" t="s">
        <v>194</v>
      </c>
      <c r="E12" s="71" t="s">
        <v>49</v>
      </c>
      <c r="F12" s="91" t="s">
        <v>20</v>
      </c>
      <c r="G12" s="74" t="s">
        <v>173</v>
      </c>
      <c r="H12" s="53"/>
      <c r="I12" s="53"/>
      <c r="J12" s="53">
        <v>4</v>
      </c>
      <c r="K12" s="10">
        <f t="shared" si="0"/>
        <v>52</v>
      </c>
      <c r="L12" s="562" t="s">
        <v>81</v>
      </c>
      <c r="M12" s="575"/>
      <c r="O12" s="60">
        <v>0</v>
      </c>
      <c r="P12" s="327">
        <f t="shared" si="1"/>
        <v>0</v>
      </c>
      <c r="R12" s="322">
        <v>10</v>
      </c>
      <c r="S12" s="322"/>
      <c r="T12" s="322"/>
      <c r="U12" s="322">
        <v>3</v>
      </c>
      <c r="V12" s="322"/>
      <c r="W12" s="322"/>
      <c r="X12" s="322">
        <f t="shared" si="2"/>
        <v>13</v>
      </c>
      <c r="Y12" s="371">
        <f t="shared" si="3"/>
        <v>52</v>
      </c>
      <c r="Z12" s="371">
        <v>0</v>
      </c>
      <c r="AA12" s="371">
        <f t="shared" si="4"/>
        <v>52</v>
      </c>
    </row>
    <row r="13" spans="2:27" ht="12.75" customHeight="1">
      <c r="B13" s="576" t="s">
        <v>339</v>
      </c>
      <c r="C13" s="577"/>
      <c r="D13" s="53" t="s">
        <v>43</v>
      </c>
      <c r="E13" s="9" t="s">
        <v>16</v>
      </c>
      <c r="F13" s="91" t="s">
        <v>20</v>
      </c>
      <c r="G13" s="53"/>
      <c r="H13" s="53"/>
      <c r="I13" s="53"/>
      <c r="J13" s="53">
        <v>4</v>
      </c>
      <c r="K13" s="10">
        <f t="shared" si="0"/>
        <v>28</v>
      </c>
      <c r="L13" s="571" t="s">
        <v>340</v>
      </c>
      <c r="M13" s="572"/>
      <c r="O13" s="60">
        <v>0</v>
      </c>
      <c r="P13" s="327">
        <f t="shared" si="1"/>
        <v>0</v>
      </c>
      <c r="R13" s="322">
        <v>5</v>
      </c>
      <c r="S13" s="322">
        <v>2</v>
      </c>
      <c r="T13" s="322"/>
      <c r="U13" s="322"/>
      <c r="V13" s="322"/>
      <c r="W13" s="322"/>
      <c r="X13" s="322">
        <f t="shared" si="2"/>
        <v>7</v>
      </c>
      <c r="Y13" s="371">
        <f t="shared" si="3"/>
        <v>28</v>
      </c>
      <c r="Z13" s="371">
        <v>0</v>
      </c>
      <c r="AA13" s="371">
        <f t="shared" si="4"/>
        <v>28</v>
      </c>
    </row>
    <row r="14" spans="2:27" ht="19.5" customHeight="1">
      <c r="B14" s="578"/>
      <c r="C14" s="579"/>
      <c r="D14" s="74" t="s">
        <v>44</v>
      </c>
      <c r="E14" s="71" t="s">
        <v>49</v>
      </c>
      <c r="F14" s="91" t="s">
        <v>20</v>
      </c>
      <c r="G14" s="74" t="s">
        <v>173</v>
      </c>
      <c r="H14" s="53"/>
      <c r="I14" s="53"/>
      <c r="J14" s="53">
        <v>4</v>
      </c>
      <c r="K14" s="10">
        <f t="shared" si="0"/>
        <v>32</v>
      </c>
      <c r="L14" s="573"/>
      <c r="M14" s="574"/>
      <c r="O14" s="60">
        <v>0</v>
      </c>
      <c r="P14" s="327">
        <f t="shared" si="1"/>
        <v>0</v>
      </c>
      <c r="R14" s="322">
        <v>5</v>
      </c>
      <c r="S14" s="322"/>
      <c r="T14" s="322"/>
      <c r="U14" s="322">
        <v>3</v>
      </c>
      <c r="V14" s="322"/>
      <c r="W14" s="322"/>
      <c r="X14" s="322">
        <f t="shared" si="2"/>
        <v>8</v>
      </c>
      <c r="Y14" s="371">
        <f t="shared" si="3"/>
        <v>32</v>
      </c>
      <c r="Z14" s="371">
        <v>0</v>
      </c>
      <c r="AA14" s="371">
        <f t="shared" si="4"/>
        <v>32</v>
      </c>
    </row>
    <row r="15" spans="2:27" ht="26.25" customHeight="1">
      <c r="B15" s="526" t="s">
        <v>341</v>
      </c>
      <c r="C15" s="583"/>
      <c r="D15" s="74" t="s">
        <v>23</v>
      </c>
      <c r="E15" s="74" t="s">
        <v>17</v>
      </c>
      <c r="F15" s="91" t="s">
        <v>20</v>
      </c>
      <c r="G15" s="53"/>
      <c r="H15" s="74" t="s">
        <v>124</v>
      </c>
      <c r="I15" s="74"/>
      <c r="J15" s="53">
        <v>4</v>
      </c>
      <c r="K15" s="10">
        <f t="shared" si="0"/>
        <v>72</v>
      </c>
      <c r="L15" s="562" t="s">
        <v>78</v>
      </c>
      <c r="M15" s="554"/>
      <c r="O15" s="60">
        <v>0</v>
      </c>
      <c r="P15" s="327">
        <f t="shared" si="1"/>
        <v>0</v>
      </c>
      <c r="R15" s="322">
        <v>10</v>
      </c>
      <c r="S15" s="322">
        <v>5</v>
      </c>
      <c r="T15" s="322"/>
      <c r="U15" s="322"/>
      <c r="V15" s="322">
        <v>3</v>
      </c>
      <c r="W15" s="322"/>
      <c r="X15" s="322">
        <f t="shared" si="2"/>
        <v>18</v>
      </c>
      <c r="Y15" s="371">
        <f t="shared" si="3"/>
        <v>72</v>
      </c>
      <c r="Z15" s="371">
        <v>0</v>
      </c>
      <c r="AA15" s="371">
        <f t="shared" si="4"/>
        <v>72</v>
      </c>
    </row>
    <row r="16" spans="2:27" ht="12.75">
      <c r="B16" s="102" t="s">
        <v>57</v>
      </c>
      <c r="C16" s="107"/>
      <c r="D16" s="110"/>
      <c r="E16" s="110"/>
      <c r="F16" s="110"/>
      <c r="G16" s="110"/>
      <c r="H16" s="111"/>
      <c r="I16" s="111"/>
      <c r="J16" s="111"/>
      <c r="K16" s="17"/>
      <c r="L16" s="17"/>
      <c r="M16" s="18"/>
      <c r="O16" s="282"/>
      <c r="P16" s="333"/>
      <c r="R16" s="44"/>
      <c r="S16" s="45"/>
      <c r="T16" s="45"/>
      <c r="U16" s="45"/>
      <c r="V16" s="45"/>
      <c r="W16" s="45"/>
      <c r="X16" s="46"/>
      <c r="Y16" s="369"/>
      <c r="Z16" s="369"/>
      <c r="AA16" s="374"/>
    </row>
    <row r="17" spans="2:27" ht="12.75">
      <c r="B17" s="526" t="s">
        <v>342</v>
      </c>
      <c r="C17" s="583"/>
      <c r="D17" s="74" t="s">
        <v>33</v>
      </c>
      <c r="E17" s="74"/>
      <c r="F17" s="112" t="s">
        <v>21</v>
      </c>
      <c r="G17" s="53"/>
      <c r="H17" s="53"/>
      <c r="I17" s="53"/>
      <c r="J17" s="53">
        <v>4</v>
      </c>
      <c r="K17" s="10">
        <f aca="true" t="shared" si="5" ref="K17:K22">AA17</f>
        <v>60</v>
      </c>
      <c r="L17" s="562" t="s">
        <v>42</v>
      </c>
      <c r="M17" s="554"/>
      <c r="O17" s="60">
        <v>0</v>
      </c>
      <c r="P17" s="327">
        <f aca="true" t="shared" si="6" ref="P17:P22">K17*O17</f>
        <v>0</v>
      </c>
      <c r="R17" s="322">
        <v>10</v>
      </c>
      <c r="S17" s="322"/>
      <c r="T17" s="322">
        <v>5</v>
      </c>
      <c r="U17" s="322"/>
      <c r="V17" s="322"/>
      <c r="W17" s="322"/>
      <c r="X17" s="322">
        <f aca="true" t="shared" si="7" ref="X17:X22">SUM(R17:W17)</f>
        <v>15</v>
      </c>
      <c r="Y17" s="371">
        <f aca="true" t="shared" si="8" ref="Y17:Y22">X17*J17</f>
        <v>60</v>
      </c>
      <c r="Z17" s="371">
        <v>0</v>
      </c>
      <c r="AA17" s="371">
        <f aca="true" t="shared" si="9" ref="AA17:AA22">Y17+Z17</f>
        <v>60</v>
      </c>
    </row>
    <row r="18" spans="2:27" ht="12.75">
      <c r="B18" s="526" t="s">
        <v>343</v>
      </c>
      <c r="C18" s="583"/>
      <c r="D18" s="74" t="s">
        <v>194</v>
      </c>
      <c r="E18" s="74" t="s">
        <v>49</v>
      </c>
      <c r="F18" s="112" t="s">
        <v>20</v>
      </c>
      <c r="G18" s="74" t="s">
        <v>63</v>
      </c>
      <c r="H18" s="53"/>
      <c r="I18" s="53"/>
      <c r="J18" s="53">
        <v>4</v>
      </c>
      <c r="K18" s="10">
        <f t="shared" si="5"/>
        <v>52</v>
      </c>
      <c r="L18" s="562" t="s">
        <v>59</v>
      </c>
      <c r="M18" s="554"/>
      <c r="O18" s="60">
        <v>0</v>
      </c>
      <c r="P18" s="327">
        <f t="shared" si="6"/>
        <v>0</v>
      </c>
      <c r="R18" s="322">
        <v>10</v>
      </c>
      <c r="S18" s="322"/>
      <c r="T18" s="322"/>
      <c r="U18" s="322">
        <v>3</v>
      </c>
      <c r="V18" s="322"/>
      <c r="W18" s="322"/>
      <c r="X18" s="322">
        <f t="shared" si="7"/>
        <v>13</v>
      </c>
      <c r="Y18" s="371">
        <f t="shared" si="8"/>
        <v>52</v>
      </c>
      <c r="Z18" s="371">
        <v>0</v>
      </c>
      <c r="AA18" s="371">
        <f t="shared" si="9"/>
        <v>52</v>
      </c>
    </row>
    <row r="19" spans="2:27" ht="12.75">
      <c r="B19" s="526" t="s">
        <v>135</v>
      </c>
      <c r="C19" s="583"/>
      <c r="D19" s="74" t="s">
        <v>44</v>
      </c>
      <c r="E19" s="74" t="s">
        <v>49</v>
      </c>
      <c r="F19" s="112" t="s">
        <v>20</v>
      </c>
      <c r="G19" s="74" t="s">
        <v>63</v>
      </c>
      <c r="H19" s="53"/>
      <c r="I19" s="53"/>
      <c r="J19" s="53">
        <v>4</v>
      </c>
      <c r="K19" s="10">
        <f t="shared" si="5"/>
        <v>32</v>
      </c>
      <c r="L19" s="562" t="s">
        <v>42</v>
      </c>
      <c r="M19" s="554"/>
      <c r="O19" s="60">
        <v>0</v>
      </c>
      <c r="P19" s="327">
        <f t="shared" si="6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7"/>
        <v>8</v>
      </c>
      <c r="Y19" s="371">
        <f t="shared" si="8"/>
        <v>32</v>
      </c>
      <c r="Z19" s="371">
        <v>0</v>
      </c>
      <c r="AA19" s="371">
        <f t="shared" si="9"/>
        <v>32</v>
      </c>
    </row>
    <row r="20" spans="2:27" ht="12.75">
      <c r="B20" s="526" t="s">
        <v>136</v>
      </c>
      <c r="C20" s="583"/>
      <c r="D20" s="74" t="s">
        <v>44</v>
      </c>
      <c r="E20" s="74" t="s">
        <v>49</v>
      </c>
      <c r="F20" s="112" t="s">
        <v>20</v>
      </c>
      <c r="G20" s="74" t="s">
        <v>65</v>
      </c>
      <c r="H20" s="53"/>
      <c r="I20" s="53"/>
      <c r="J20" s="53">
        <v>4</v>
      </c>
      <c r="K20" s="10">
        <f t="shared" si="5"/>
        <v>32</v>
      </c>
      <c r="L20" s="562" t="s">
        <v>42</v>
      </c>
      <c r="M20" s="554"/>
      <c r="O20" s="60">
        <v>0</v>
      </c>
      <c r="P20" s="327">
        <f t="shared" si="6"/>
        <v>0</v>
      </c>
      <c r="R20" s="322">
        <v>5</v>
      </c>
      <c r="S20" s="322"/>
      <c r="T20" s="322"/>
      <c r="U20" s="322">
        <v>3</v>
      </c>
      <c r="V20" s="322"/>
      <c r="W20" s="322"/>
      <c r="X20" s="322">
        <f t="shared" si="7"/>
        <v>8</v>
      </c>
      <c r="Y20" s="371">
        <f t="shared" si="8"/>
        <v>32</v>
      </c>
      <c r="Z20" s="371">
        <v>0</v>
      </c>
      <c r="AA20" s="371">
        <f t="shared" si="9"/>
        <v>32</v>
      </c>
    </row>
    <row r="21" spans="2:27" ht="12.75">
      <c r="B21" s="584" t="s">
        <v>958</v>
      </c>
      <c r="C21" s="585"/>
      <c r="D21" s="498" t="s">
        <v>43</v>
      </c>
      <c r="E21" s="498" t="s">
        <v>16</v>
      </c>
      <c r="F21" s="498" t="s">
        <v>20</v>
      </c>
      <c r="G21" s="498"/>
      <c r="H21" s="53"/>
      <c r="I21" s="53"/>
      <c r="J21" s="53">
        <v>4</v>
      </c>
      <c r="K21" s="10">
        <f t="shared" si="5"/>
        <v>28</v>
      </c>
      <c r="L21" s="567" t="s">
        <v>42</v>
      </c>
      <c r="M21" s="568"/>
      <c r="O21" s="60">
        <v>0</v>
      </c>
      <c r="P21" s="327">
        <f t="shared" si="6"/>
        <v>0</v>
      </c>
      <c r="R21" s="322">
        <v>5</v>
      </c>
      <c r="S21" s="322">
        <v>2</v>
      </c>
      <c r="T21" s="322"/>
      <c r="U21" s="322"/>
      <c r="V21" s="322"/>
      <c r="W21" s="322"/>
      <c r="X21" s="322">
        <f t="shared" si="7"/>
        <v>7</v>
      </c>
      <c r="Y21" s="371">
        <f t="shared" si="8"/>
        <v>28</v>
      </c>
      <c r="Z21" s="371">
        <v>0</v>
      </c>
      <c r="AA21" s="371">
        <f t="shared" si="9"/>
        <v>28</v>
      </c>
    </row>
    <row r="22" spans="2:27" ht="25.5">
      <c r="B22" s="586"/>
      <c r="C22" s="587"/>
      <c r="D22" s="503"/>
      <c r="E22" s="503"/>
      <c r="F22" s="503"/>
      <c r="G22" s="503"/>
      <c r="H22" s="56" t="s">
        <v>829</v>
      </c>
      <c r="I22" s="122"/>
      <c r="J22" s="10">
        <v>4</v>
      </c>
      <c r="K22" s="10">
        <f t="shared" si="5"/>
        <v>40</v>
      </c>
      <c r="L22" s="569"/>
      <c r="M22" s="570"/>
      <c r="O22" s="60">
        <v>0</v>
      </c>
      <c r="P22" s="327">
        <f t="shared" si="6"/>
        <v>0</v>
      </c>
      <c r="R22" s="322">
        <v>5</v>
      </c>
      <c r="S22" s="322">
        <v>2</v>
      </c>
      <c r="T22" s="322"/>
      <c r="U22" s="322"/>
      <c r="V22" s="322">
        <v>3</v>
      </c>
      <c r="W22" s="322"/>
      <c r="X22" s="322">
        <f t="shared" si="7"/>
        <v>10</v>
      </c>
      <c r="Y22" s="371">
        <f t="shared" si="8"/>
        <v>40</v>
      </c>
      <c r="Z22" s="371">
        <v>0</v>
      </c>
      <c r="AA22" s="371">
        <f t="shared" si="9"/>
        <v>40</v>
      </c>
    </row>
    <row r="23" spans="15:16" ht="12.75">
      <c r="O23" s="282"/>
      <c r="P23" s="333"/>
    </row>
    <row r="24" spans="15:16" ht="12.75">
      <c r="O24" s="283">
        <f>SUM(O5:O23)</f>
        <v>1</v>
      </c>
      <c r="P24" s="334">
        <f>SUM(P5:P23)</f>
        <v>0</v>
      </c>
    </row>
    <row r="25" spans="2:16" ht="15.75">
      <c r="B25" s="506" t="s">
        <v>100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8"/>
      <c r="O25" s="282"/>
      <c r="P25" s="333"/>
    </row>
    <row r="26" spans="2:27" ht="12.75" customHeight="1">
      <c r="B26" s="428" t="s">
        <v>35</v>
      </c>
      <c r="C26" s="429"/>
      <c r="D26" s="434" t="s">
        <v>36</v>
      </c>
      <c r="E26" s="434" t="s">
        <v>37</v>
      </c>
      <c r="F26" s="434" t="s">
        <v>38</v>
      </c>
      <c r="G26" s="434" t="s">
        <v>39</v>
      </c>
      <c r="H26" s="499" t="s">
        <v>1104</v>
      </c>
      <c r="I26" s="499"/>
      <c r="J26" s="426" t="s">
        <v>40</v>
      </c>
      <c r="K26" s="472" t="s">
        <v>45</v>
      </c>
      <c r="L26" s="441" t="s">
        <v>41</v>
      </c>
      <c r="M26" s="442"/>
      <c r="N26" s="98"/>
      <c r="O26" s="282"/>
      <c r="P26" s="333"/>
      <c r="R26" s="460" t="s">
        <v>119</v>
      </c>
      <c r="S26" s="460" t="s">
        <v>37</v>
      </c>
      <c r="T26" s="460" t="s">
        <v>38</v>
      </c>
      <c r="U26" s="460" t="s">
        <v>120</v>
      </c>
      <c r="V26" s="460" t="s">
        <v>1102</v>
      </c>
      <c r="W26" s="460" t="s">
        <v>1103</v>
      </c>
      <c r="X26" s="460" t="s">
        <v>121</v>
      </c>
      <c r="Y26" s="419" t="s">
        <v>1123</v>
      </c>
      <c r="Z26" s="419" t="s">
        <v>1124</v>
      </c>
      <c r="AA26" s="419" t="s">
        <v>1125</v>
      </c>
    </row>
    <row r="27" spans="2:27" ht="12.75">
      <c r="B27" s="430"/>
      <c r="C27" s="431"/>
      <c r="D27" s="435"/>
      <c r="E27" s="435"/>
      <c r="F27" s="435"/>
      <c r="G27" s="435"/>
      <c r="H27" s="280" t="s">
        <v>1102</v>
      </c>
      <c r="I27" s="279" t="s">
        <v>1103</v>
      </c>
      <c r="J27" s="427"/>
      <c r="K27" s="473"/>
      <c r="L27" s="443"/>
      <c r="M27" s="444"/>
      <c r="N27" s="98"/>
      <c r="O27" s="282"/>
      <c r="P27" s="333"/>
      <c r="R27" s="461"/>
      <c r="S27" s="461"/>
      <c r="T27" s="461"/>
      <c r="U27" s="461"/>
      <c r="V27" s="461"/>
      <c r="W27" s="461"/>
      <c r="X27" s="461"/>
      <c r="Y27" s="420"/>
      <c r="Z27" s="420"/>
      <c r="AA27" s="420"/>
    </row>
    <row r="28" spans="2:27" ht="12.75">
      <c r="B28" s="76" t="s">
        <v>344</v>
      </c>
      <c r="C28" s="158"/>
      <c r="D28" s="19"/>
      <c r="E28" s="19"/>
      <c r="F28" s="19"/>
      <c r="G28" s="19"/>
      <c r="H28" s="19"/>
      <c r="I28" s="19"/>
      <c r="J28" s="19"/>
      <c r="K28" s="17"/>
      <c r="L28" s="19"/>
      <c r="M28" s="99"/>
      <c r="N28" s="98"/>
      <c r="O28" s="282"/>
      <c r="P28" s="333"/>
      <c r="R28" s="44"/>
      <c r="S28" s="45"/>
      <c r="T28" s="45"/>
      <c r="U28" s="45"/>
      <c r="V28" s="45"/>
      <c r="W28" s="45"/>
      <c r="X28" s="46"/>
      <c r="Y28" s="373"/>
      <c r="Z28" s="373"/>
      <c r="AA28" s="372"/>
    </row>
    <row r="29" spans="2:27" ht="29.25" customHeight="1">
      <c r="B29" s="526" t="s">
        <v>345</v>
      </c>
      <c r="C29" s="583"/>
      <c r="D29" s="71" t="s">
        <v>23</v>
      </c>
      <c r="E29" s="9" t="s">
        <v>16</v>
      </c>
      <c r="F29" s="9" t="s">
        <v>20</v>
      </c>
      <c r="G29" s="9"/>
      <c r="H29" s="71" t="s">
        <v>124</v>
      </c>
      <c r="I29" s="71"/>
      <c r="J29" s="10">
        <v>4</v>
      </c>
      <c r="K29" s="10">
        <f>AA29</f>
        <v>60</v>
      </c>
      <c r="L29" s="423" t="s">
        <v>92</v>
      </c>
      <c r="M29" s="424"/>
      <c r="N29" s="96"/>
      <c r="O29" s="60">
        <v>0</v>
      </c>
      <c r="P29" s="327">
        <f>K29*O29</f>
        <v>0</v>
      </c>
      <c r="R29" s="322">
        <v>10</v>
      </c>
      <c r="S29" s="322">
        <v>2</v>
      </c>
      <c r="T29" s="322"/>
      <c r="U29" s="322"/>
      <c r="V29" s="322">
        <v>3</v>
      </c>
      <c r="W29" s="322"/>
      <c r="X29" s="322">
        <f>SUM(R29:W29)</f>
        <v>15</v>
      </c>
      <c r="Y29" s="371">
        <f>X29*J29</f>
        <v>60</v>
      </c>
      <c r="Z29" s="371">
        <v>0</v>
      </c>
      <c r="AA29" s="371">
        <f>Y29+Z29</f>
        <v>60</v>
      </c>
    </row>
    <row r="30" spans="15:16" ht="12.75">
      <c r="O30" s="282"/>
      <c r="P30" s="333"/>
    </row>
    <row r="31" spans="2:16" ht="12.75">
      <c r="B31" s="114" t="s">
        <v>959</v>
      </c>
      <c r="C31" s="114"/>
      <c r="O31" s="283">
        <f>SUM(O24:O30)</f>
        <v>1</v>
      </c>
      <c r="P31" s="334">
        <f>SUM(P24:P30)</f>
        <v>0</v>
      </c>
    </row>
    <row r="32" spans="15:16" ht="12.75">
      <c r="O32" s="282"/>
      <c r="P32" s="333"/>
    </row>
    <row r="33" spans="15:16" ht="12.75">
      <c r="O33" s="282"/>
      <c r="P33" s="333"/>
    </row>
  </sheetData>
  <sheetProtection/>
  <mergeCells count="74">
    <mergeCell ref="K26:K27"/>
    <mergeCell ref="O3:O4"/>
    <mergeCell ref="P3:P4"/>
    <mergeCell ref="B20:C20"/>
    <mergeCell ref="B26:C27"/>
    <mergeCell ref="D8:D11"/>
    <mergeCell ref="B15:C15"/>
    <mergeCell ref="B17:C17"/>
    <mergeCell ref="B18:C18"/>
    <mergeCell ref="B19:C19"/>
    <mergeCell ref="R2:X2"/>
    <mergeCell ref="J3:J4"/>
    <mergeCell ref="K3:K4"/>
    <mergeCell ref="L3:M4"/>
    <mergeCell ref="R3:R4"/>
    <mergeCell ref="S3:S4"/>
    <mergeCell ref="X3:X4"/>
    <mergeCell ref="L29:M29"/>
    <mergeCell ref="L17:M17"/>
    <mergeCell ref="B25:M25"/>
    <mergeCell ref="L26:M27"/>
    <mergeCell ref="L8:M11"/>
    <mergeCell ref="R26:R27"/>
    <mergeCell ref="B29:C29"/>
    <mergeCell ref="B21:C22"/>
    <mergeCell ref="B8:C11"/>
    <mergeCell ref="B12:C12"/>
    <mergeCell ref="B3:C4"/>
    <mergeCell ref="B5:C5"/>
    <mergeCell ref="D21:D22"/>
    <mergeCell ref="E21:E22"/>
    <mergeCell ref="F21:F22"/>
    <mergeCell ref="G21:G22"/>
    <mergeCell ref="D3:D4"/>
    <mergeCell ref="E3:E4"/>
    <mergeCell ref="F3:F4"/>
    <mergeCell ref="G3:G4"/>
    <mergeCell ref="B6:C6"/>
    <mergeCell ref="L5:M5"/>
    <mergeCell ref="L6:M6"/>
    <mergeCell ref="L20:M20"/>
    <mergeCell ref="L18:M18"/>
    <mergeCell ref="L19:M19"/>
    <mergeCell ref="L15:M15"/>
    <mergeCell ref="L13:M14"/>
    <mergeCell ref="L12:M12"/>
    <mergeCell ref="B13:C14"/>
    <mergeCell ref="W26:W27"/>
    <mergeCell ref="H3:I3"/>
    <mergeCell ref="O2:P2"/>
    <mergeCell ref="V3:V4"/>
    <mergeCell ref="W3:W4"/>
    <mergeCell ref="U3:U4"/>
    <mergeCell ref="T3:T4"/>
    <mergeCell ref="L21:M22"/>
    <mergeCell ref="J26:J27"/>
    <mergeCell ref="B2:M2"/>
    <mergeCell ref="X26:X27"/>
    <mergeCell ref="D26:D27"/>
    <mergeCell ref="E26:E27"/>
    <mergeCell ref="F26:F27"/>
    <mergeCell ref="G26:G27"/>
    <mergeCell ref="H26:I26"/>
    <mergeCell ref="S26:S27"/>
    <mergeCell ref="T26:T27"/>
    <mergeCell ref="U26:U27"/>
    <mergeCell ref="V26:V27"/>
    <mergeCell ref="Y2:AA2"/>
    <mergeCell ref="Y3:Y4"/>
    <mergeCell ref="Z3:Z4"/>
    <mergeCell ref="AA3:AA4"/>
    <mergeCell ref="Y26:Y27"/>
    <mergeCell ref="Z26:Z27"/>
    <mergeCell ref="AA26:AA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40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7.7109375" style="0" customWidth="1"/>
    <col min="3" max="3" width="15.28125" style="0" customWidth="1"/>
    <col min="4" max="4" width="14.8515625" style="0" customWidth="1"/>
    <col min="5" max="5" width="15.28125" style="0" customWidth="1"/>
    <col min="6" max="6" width="9.7109375" style="0" customWidth="1"/>
    <col min="7" max="9" width="10.00390625" style="0" customWidth="1"/>
    <col min="10" max="10" width="8.8515625" style="0" customWidth="1"/>
    <col min="11" max="11" width="9.140625" style="43" customWidth="1"/>
    <col min="12" max="12" width="6.7109375" style="0" customWidth="1"/>
    <col min="13" max="13" width="7.421875" style="0" customWidth="1"/>
    <col min="14" max="14" width="2.00390625" style="0" customWidth="1"/>
    <col min="16" max="16" width="9.140625" style="43" customWidth="1"/>
    <col min="17" max="17" width="3.57421875" style="43" customWidth="1"/>
    <col min="18" max="18" width="8.28125" style="43" customWidth="1"/>
    <col min="19" max="19" width="8.00390625" style="43" customWidth="1"/>
    <col min="20" max="20" width="7.8515625" style="43" customWidth="1"/>
    <col min="21" max="23" width="8.421875" style="43" customWidth="1"/>
    <col min="24" max="24" width="9.140625" style="43" customWidth="1"/>
  </cols>
  <sheetData>
    <row r="1" ht="8.25" customHeight="1"/>
    <row r="2" spans="2:27" ht="15.75">
      <c r="B2" s="506" t="s">
        <v>760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15"/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67"/>
      <c r="Z7" s="367"/>
      <c r="AA7" s="372"/>
    </row>
    <row r="8" spans="2:27" ht="12.75">
      <c r="B8" s="55" t="s">
        <v>342</v>
      </c>
      <c r="C8" s="120" t="s">
        <v>348</v>
      </c>
      <c r="D8" s="71" t="s">
        <v>32</v>
      </c>
      <c r="E8" s="9"/>
      <c r="F8" s="9" t="s">
        <v>21</v>
      </c>
      <c r="G8" s="9"/>
      <c r="H8" s="9"/>
      <c r="I8" s="9"/>
      <c r="J8" s="9">
        <v>4</v>
      </c>
      <c r="K8" s="10">
        <f aca="true" t="shared" si="0" ref="K8:K16">AA8</f>
        <v>60</v>
      </c>
      <c r="L8" s="425" t="s">
        <v>60</v>
      </c>
      <c r="M8" s="424"/>
      <c r="O8" s="60">
        <v>0</v>
      </c>
      <c r="P8" s="327">
        <f aca="true" t="shared" si="1" ref="P8:P15">O8*K8</f>
        <v>0</v>
      </c>
      <c r="R8" s="322">
        <v>10</v>
      </c>
      <c r="S8" s="322"/>
      <c r="T8" s="322">
        <v>5</v>
      </c>
      <c r="U8" s="322"/>
      <c r="V8" s="322"/>
      <c r="W8" s="322"/>
      <c r="X8" s="322">
        <f aca="true" t="shared" si="2" ref="X8:X16">SUM(R8:W8)</f>
        <v>15</v>
      </c>
      <c r="Y8" s="366">
        <f aca="true" t="shared" si="3" ref="Y8:Y16">X8*J8</f>
        <v>60</v>
      </c>
      <c r="Z8" s="366">
        <v>0</v>
      </c>
      <c r="AA8" s="366">
        <f aca="true" t="shared" si="4" ref="AA8:AA16">Y8+Z8</f>
        <v>60</v>
      </c>
    </row>
    <row r="9" spans="2:27" ht="12.75">
      <c r="B9" s="599" t="s">
        <v>28</v>
      </c>
      <c r="C9" s="600"/>
      <c r="D9" s="498" t="s">
        <v>137</v>
      </c>
      <c r="E9" s="71" t="s">
        <v>17</v>
      </c>
      <c r="F9" s="9" t="s">
        <v>20</v>
      </c>
      <c r="G9" s="285"/>
      <c r="H9" s="48"/>
      <c r="I9" s="48"/>
      <c r="J9" s="9">
        <v>4</v>
      </c>
      <c r="K9" s="10">
        <f t="shared" si="0"/>
        <v>60</v>
      </c>
      <c r="L9" s="571" t="s">
        <v>42</v>
      </c>
      <c r="M9" s="572"/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/>
      <c r="W9" s="322"/>
      <c r="X9" s="322">
        <f t="shared" si="2"/>
        <v>15</v>
      </c>
      <c r="Y9" s="366">
        <f t="shared" si="3"/>
        <v>60</v>
      </c>
      <c r="Z9" s="366">
        <v>0</v>
      </c>
      <c r="AA9" s="366">
        <f t="shared" si="4"/>
        <v>60</v>
      </c>
    </row>
    <row r="10" spans="2:27" ht="12.75">
      <c r="B10" s="601"/>
      <c r="C10" s="602"/>
      <c r="D10" s="437"/>
      <c r="E10" s="115" t="s">
        <v>16</v>
      </c>
      <c r="F10" s="9" t="s">
        <v>20</v>
      </c>
      <c r="G10" s="285"/>
      <c r="H10" s="48"/>
      <c r="I10" s="48"/>
      <c r="J10" s="9">
        <v>4</v>
      </c>
      <c r="K10" s="10">
        <f t="shared" si="0"/>
        <v>48</v>
      </c>
      <c r="L10" s="614"/>
      <c r="M10" s="615"/>
      <c r="O10" s="60">
        <v>0</v>
      </c>
      <c r="P10" s="327">
        <f t="shared" si="1"/>
        <v>0</v>
      </c>
      <c r="R10" s="322">
        <v>10</v>
      </c>
      <c r="S10" s="322">
        <v>2</v>
      </c>
      <c r="T10" s="322"/>
      <c r="U10" s="322"/>
      <c r="V10" s="322"/>
      <c r="W10" s="322"/>
      <c r="X10" s="322">
        <f t="shared" si="2"/>
        <v>12</v>
      </c>
      <c r="Y10" s="366">
        <f t="shared" si="3"/>
        <v>48</v>
      </c>
      <c r="Z10" s="366">
        <v>0</v>
      </c>
      <c r="AA10" s="366">
        <f t="shared" si="4"/>
        <v>48</v>
      </c>
    </row>
    <row r="11" spans="2:27" ht="12.75">
      <c r="B11" s="599" t="s">
        <v>202</v>
      </c>
      <c r="C11" s="536" t="s">
        <v>349</v>
      </c>
      <c r="D11" s="498" t="s">
        <v>137</v>
      </c>
      <c r="E11" s="498" t="s">
        <v>17</v>
      </c>
      <c r="F11" s="71" t="s">
        <v>21</v>
      </c>
      <c r="G11" s="285"/>
      <c r="H11" s="48"/>
      <c r="I11" s="48"/>
      <c r="J11" s="9">
        <v>4</v>
      </c>
      <c r="K11" s="10">
        <f t="shared" si="0"/>
        <v>80</v>
      </c>
      <c r="L11" s="614"/>
      <c r="M11" s="615"/>
      <c r="O11" s="60">
        <v>0</v>
      </c>
      <c r="P11" s="327">
        <f t="shared" si="1"/>
        <v>0</v>
      </c>
      <c r="R11" s="322">
        <v>10</v>
      </c>
      <c r="S11" s="322">
        <v>5</v>
      </c>
      <c r="T11" s="322">
        <v>5</v>
      </c>
      <c r="U11" s="322"/>
      <c r="V11" s="322"/>
      <c r="W11" s="322"/>
      <c r="X11" s="322">
        <f t="shared" si="2"/>
        <v>20</v>
      </c>
      <c r="Y11" s="366">
        <f t="shared" si="3"/>
        <v>80</v>
      </c>
      <c r="Z11" s="366">
        <v>0</v>
      </c>
      <c r="AA11" s="366">
        <f t="shared" si="4"/>
        <v>80</v>
      </c>
    </row>
    <row r="12" spans="2:27" ht="12.75">
      <c r="B12" s="613"/>
      <c r="C12" s="538"/>
      <c r="D12" s="437"/>
      <c r="E12" s="503"/>
      <c r="F12" s="71" t="s">
        <v>20</v>
      </c>
      <c r="G12" s="285"/>
      <c r="H12" s="48"/>
      <c r="I12" s="48"/>
      <c r="J12" s="9">
        <v>4</v>
      </c>
      <c r="K12" s="10">
        <f t="shared" si="0"/>
        <v>60</v>
      </c>
      <c r="L12" s="573"/>
      <c r="M12" s="574"/>
      <c r="O12" s="60">
        <v>0</v>
      </c>
      <c r="P12" s="327">
        <f t="shared" si="1"/>
        <v>0</v>
      </c>
      <c r="R12" s="322">
        <v>10</v>
      </c>
      <c r="S12" s="322">
        <v>5</v>
      </c>
      <c r="T12" s="322"/>
      <c r="U12" s="322"/>
      <c r="V12" s="322"/>
      <c r="W12" s="322"/>
      <c r="X12" s="322">
        <f t="shared" si="2"/>
        <v>15</v>
      </c>
      <c r="Y12" s="366">
        <f t="shared" si="3"/>
        <v>60</v>
      </c>
      <c r="Z12" s="366">
        <v>0</v>
      </c>
      <c r="AA12" s="366">
        <f t="shared" si="4"/>
        <v>60</v>
      </c>
    </row>
    <row r="13" spans="2:27" ht="12.75">
      <c r="B13" s="576" t="s">
        <v>167</v>
      </c>
      <c r="C13" s="124" t="s">
        <v>350</v>
      </c>
      <c r="D13" s="74" t="s">
        <v>23</v>
      </c>
      <c r="E13" s="71" t="s">
        <v>17</v>
      </c>
      <c r="F13" s="71" t="s">
        <v>20</v>
      </c>
      <c r="G13" s="60"/>
      <c r="H13" s="71" t="s">
        <v>124</v>
      </c>
      <c r="I13" s="60"/>
      <c r="J13" s="9">
        <v>4</v>
      </c>
      <c r="K13" s="10">
        <f t="shared" si="0"/>
        <v>72</v>
      </c>
      <c r="L13" s="571" t="s">
        <v>352</v>
      </c>
      <c r="M13" s="531"/>
      <c r="O13" s="60">
        <v>0</v>
      </c>
      <c r="P13" s="327">
        <f t="shared" si="1"/>
        <v>0</v>
      </c>
      <c r="R13" s="322">
        <v>10</v>
      </c>
      <c r="S13" s="322">
        <v>5</v>
      </c>
      <c r="T13" s="322"/>
      <c r="U13" s="322"/>
      <c r="V13" s="322">
        <v>3</v>
      </c>
      <c r="W13" s="322"/>
      <c r="X13" s="322">
        <f t="shared" si="2"/>
        <v>18</v>
      </c>
      <c r="Y13" s="366">
        <f t="shared" si="3"/>
        <v>72</v>
      </c>
      <c r="Z13" s="366">
        <v>0</v>
      </c>
      <c r="AA13" s="366">
        <f t="shared" si="4"/>
        <v>72</v>
      </c>
    </row>
    <row r="14" spans="2:27" ht="12.75">
      <c r="B14" s="483"/>
      <c r="C14" s="78" t="s">
        <v>351</v>
      </c>
      <c r="D14" s="74" t="s">
        <v>23</v>
      </c>
      <c r="E14" s="9" t="s">
        <v>16</v>
      </c>
      <c r="F14" s="71" t="s">
        <v>20</v>
      </c>
      <c r="G14" s="60"/>
      <c r="H14" s="71" t="s">
        <v>124</v>
      </c>
      <c r="I14" s="60"/>
      <c r="J14" s="9">
        <v>4</v>
      </c>
      <c r="K14" s="10">
        <f t="shared" si="0"/>
        <v>60</v>
      </c>
      <c r="L14" s="534"/>
      <c r="M14" s="535"/>
      <c r="O14" s="60">
        <v>0</v>
      </c>
      <c r="P14" s="327">
        <f t="shared" si="1"/>
        <v>0</v>
      </c>
      <c r="R14" s="322">
        <v>10</v>
      </c>
      <c r="S14" s="322">
        <v>2</v>
      </c>
      <c r="T14" s="322"/>
      <c r="U14" s="322"/>
      <c r="V14" s="322">
        <v>3</v>
      </c>
      <c r="W14" s="322"/>
      <c r="X14" s="322">
        <f t="shared" si="2"/>
        <v>15</v>
      </c>
      <c r="Y14" s="366">
        <f t="shared" si="3"/>
        <v>60</v>
      </c>
      <c r="Z14" s="366">
        <v>0</v>
      </c>
      <c r="AA14" s="366">
        <f t="shared" si="4"/>
        <v>60</v>
      </c>
    </row>
    <row r="15" spans="2:27" ht="12.75" customHeight="1">
      <c r="B15" s="576" t="s">
        <v>115</v>
      </c>
      <c r="C15" s="446"/>
      <c r="D15" s="436" t="s">
        <v>44</v>
      </c>
      <c r="E15" s="436" t="s">
        <v>49</v>
      </c>
      <c r="F15" s="91" t="s">
        <v>20</v>
      </c>
      <c r="G15" s="9" t="s">
        <v>173</v>
      </c>
      <c r="H15" s="9"/>
      <c r="I15" s="9"/>
      <c r="J15" s="9">
        <v>4</v>
      </c>
      <c r="K15" s="10">
        <f t="shared" si="0"/>
        <v>32</v>
      </c>
      <c r="L15" s="580" t="s">
        <v>77</v>
      </c>
      <c r="M15" s="610"/>
      <c r="O15" s="60">
        <v>0</v>
      </c>
      <c r="P15" s="327">
        <f t="shared" si="1"/>
        <v>0</v>
      </c>
      <c r="R15" s="322">
        <v>5</v>
      </c>
      <c r="S15" s="322"/>
      <c r="T15" s="322"/>
      <c r="U15" s="322">
        <v>3</v>
      </c>
      <c r="V15" s="322"/>
      <c r="W15" s="322"/>
      <c r="X15" s="322">
        <f t="shared" si="2"/>
        <v>8</v>
      </c>
      <c r="Y15" s="366">
        <f t="shared" si="3"/>
        <v>32</v>
      </c>
      <c r="Z15" s="366">
        <v>0</v>
      </c>
      <c r="AA15" s="366">
        <f t="shared" si="4"/>
        <v>32</v>
      </c>
    </row>
    <row r="16" spans="2:27" ht="12.75">
      <c r="B16" s="483"/>
      <c r="C16" s="484"/>
      <c r="D16" s="480"/>
      <c r="E16" s="480"/>
      <c r="F16" s="71" t="s">
        <v>19</v>
      </c>
      <c r="G16" s="9" t="s">
        <v>173</v>
      </c>
      <c r="H16" s="9"/>
      <c r="I16" s="9"/>
      <c r="J16" s="9">
        <v>4</v>
      </c>
      <c r="K16" s="10">
        <f t="shared" si="0"/>
        <v>24</v>
      </c>
      <c r="L16" s="611"/>
      <c r="M16" s="612"/>
      <c r="O16" s="60">
        <v>0</v>
      </c>
      <c r="P16" s="327">
        <f aca="true" t="shared" si="5" ref="P16:P26">O16*K16</f>
        <v>0</v>
      </c>
      <c r="R16" s="322">
        <v>5</v>
      </c>
      <c r="S16" s="322"/>
      <c r="T16" s="322">
        <v>-2</v>
      </c>
      <c r="U16" s="322">
        <v>3</v>
      </c>
      <c r="V16" s="322"/>
      <c r="W16" s="322"/>
      <c r="X16" s="322">
        <f t="shared" si="2"/>
        <v>6</v>
      </c>
      <c r="Y16" s="366">
        <f t="shared" si="3"/>
        <v>24</v>
      </c>
      <c r="Z16" s="366">
        <v>0</v>
      </c>
      <c r="AA16" s="366">
        <f t="shared" si="4"/>
        <v>24</v>
      </c>
    </row>
    <row r="17" spans="2:27" ht="12.75">
      <c r="B17" s="76" t="s">
        <v>273</v>
      </c>
      <c r="C17" s="16"/>
      <c r="D17" s="16"/>
      <c r="E17" s="16"/>
      <c r="F17" s="16"/>
      <c r="G17" s="16"/>
      <c r="H17" s="17"/>
      <c r="I17" s="16"/>
      <c r="J17" s="17"/>
      <c r="K17" s="17"/>
      <c r="L17" s="111"/>
      <c r="M17" s="121"/>
      <c r="R17" s="44"/>
      <c r="S17" s="45"/>
      <c r="T17" s="45"/>
      <c r="U17" s="45"/>
      <c r="V17" s="45"/>
      <c r="W17" s="45"/>
      <c r="X17" s="46"/>
      <c r="Y17" s="367"/>
      <c r="Z17" s="367"/>
      <c r="AA17" s="372"/>
    </row>
    <row r="18" spans="2:27" ht="12.75">
      <c r="B18" s="608" t="s">
        <v>135</v>
      </c>
      <c r="C18" s="609"/>
      <c r="D18" s="71" t="s">
        <v>44</v>
      </c>
      <c r="E18" s="9" t="s">
        <v>49</v>
      </c>
      <c r="F18" s="71" t="s">
        <v>20</v>
      </c>
      <c r="G18" s="73" t="s">
        <v>63</v>
      </c>
      <c r="H18" s="14"/>
      <c r="I18" s="73"/>
      <c r="J18" s="9">
        <v>4</v>
      </c>
      <c r="K18" s="10">
        <f aca="true" t="shared" si="6" ref="K18:K26">AA18</f>
        <v>32</v>
      </c>
      <c r="L18" s="423" t="s">
        <v>42</v>
      </c>
      <c r="M18" s="424"/>
      <c r="O18" s="60">
        <v>0</v>
      </c>
      <c r="P18" s="327">
        <f t="shared" si="5"/>
        <v>0</v>
      </c>
      <c r="R18" s="322">
        <v>5</v>
      </c>
      <c r="S18" s="322"/>
      <c r="T18" s="322"/>
      <c r="U18" s="322">
        <v>3</v>
      </c>
      <c r="V18" s="322"/>
      <c r="W18" s="322"/>
      <c r="X18" s="322">
        <f aca="true" t="shared" si="7" ref="X18:X26">SUM(R18:W18)</f>
        <v>8</v>
      </c>
      <c r="Y18" s="366">
        <f aca="true" t="shared" si="8" ref="Y18:Y26">X18*J18</f>
        <v>32</v>
      </c>
      <c r="Z18" s="366">
        <v>0</v>
      </c>
      <c r="AA18" s="366">
        <f aca="true" t="shared" si="9" ref="AA18:AA26">Y18+Z18</f>
        <v>32</v>
      </c>
    </row>
    <row r="19" spans="2:27" ht="12.75">
      <c r="B19" s="608" t="s">
        <v>136</v>
      </c>
      <c r="C19" s="609"/>
      <c r="D19" s="71" t="s">
        <v>44</v>
      </c>
      <c r="E19" s="9" t="s">
        <v>49</v>
      </c>
      <c r="F19" s="71" t="s">
        <v>20</v>
      </c>
      <c r="G19" s="73" t="s">
        <v>65</v>
      </c>
      <c r="H19" s="14"/>
      <c r="I19" s="73"/>
      <c r="J19" s="9">
        <v>4</v>
      </c>
      <c r="K19" s="10">
        <f t="shared" si="6"/>
        <v>32</v>
      </c>
      <c r="L19" s="423" t="s">
        <v>42</v>
      </c>
      <c r="M19" s="424"/>
      <c r="O19" s="60">
        <v>0</v>
      </c>
      <c r="P19" s="327">
        <f t="shared" si="5"/>
        <v>0</v>
      </c>
      <c r="R19" s="322">
        <v>5</v>
      </c>
      <c r="S19" s="322"/>
      <c r="T19" s="322"/>
      <c r="U19" s="322">
        <v>3</v>
      </c>
      <c r="V19" s="322"/>
      <c r="W19" s="322"/>
      <c r="X19" s="322">
        <f t="shared" si="7"/>
        <v>8</v>
      </c>
      <c r="Y19" s="366">
        <f t="shared" si="8"/>
        <v>32</v>
      </c>
      <c r="Z19" s="366">
        <v>0</v>
      </c>
      <c r="AA19" s="366">
        <f t="shared" si="9"/>
        <v>32</v>
      </c>
    </row>
    <row r="20" spans="2:27" ht="12.75">
      <c r="B20" s="84" t="s">
        <v>353</v>
      </c>
      <c r="C20" s="84" t="s">
        <v>349</v>
      </c>
      <c r="D20" s="71" t="s">
        <v>23</v>
      </c>
      <c r="E20" s="71" t="s">
        <v>16</v>
      </c>
      <c r="F20" s="71" t="s">
        <v>20</v>
      </c>
      <c r="G20" s="14"/>
      <c r="H20" s="73" t="s">
        <v>124</v>
      </c>
      <c r="I20" s="14"/>
      <c r="J20" s="9">
        <v>6</v>
      </c>
      <c r="K20" s="10">
        <f t="shared" si="6"/>
        <v>90</v>
      </c>
      <c r="L20" s="425" t="s">
        <v>60</v>
      </c>
      <c r="M20" s="424"/>
      <c r="O20" s="60">
        <v>0</v>
      </c>
      <c r="P20" s="327">
        <f t="shared" si="5"/>
        <v>0</v>
      </c>
      <c r="R20" s="322">
        <v>10</v>
      </c>
      <c r="S20" s="322">
        <v>2</v>
      </c>
      <c r="T20" s="322"/>
      <c r="U20" s="322"/>
      <c r="V20" s="322">
        <v>3</v>
      </c>
      <c r="W20" s="322"/>
      <c r="X20" s="322">
        <f t="shared" si="7"/>
        <v>15</v>
      </c>
      <c r="Y20" s="366">
        <f t="shared" si="8"/>
        <v>90</v>
      </c>
      <c r="Z20" s="366">
        <v>0</v>
      </c>
      <c r="AA20" s="366">
        <f t="shared" si="9"/>
        <v>90</v>
      </c>
    </row>
    <row r="21" spans="2:27" ht="12.75">
      <c r="B21" s="122" t="s">
        <v>197</v>
      </c>
      <c r="C21" s="84" t="s">
        <v>349</v>
      </c>
      <c r="D21" s="71" t="s">
        <v>44</v>
      </c>
      <c r="E21" s="9" t="s">
        <v>49</v>
      </c>
      <c r="F21" s="71" t="s">
        <v>21</v>
      </c>
      <c r="G21" s="73" t="s">
        <v>63</v>
      </c>
      <c r="H21" s="14"/>
      <c r="I21" s="73"/>
      <c r="J21" s="9">
        <v>4</v>
      </c>
      <c r="K21" s="10">
        <f t="shared" si="6"/>
        <v>52</v>
      </c>
      <c r="L21" s="423" t="s">
        <v>42</v>
      </c>
      <c r="M21" s="424"/>
      <c r="O21" s="60">
        <v>0</v>
      </c>
      <c r="P21" s="327">
        <f t="shared" si="5"/>
        <v>0</v>
      </c>
      <c r="R21" s="322">
        <v>5</v>
      </c>
      <c r="S21" s="322"/>
      <c r="T21" s="322">
        <v>5</v>
      </c>
      <c r="U21" s="322">
        <v>3</v>
      </c>
      <c r="V21" s="322"/>
      <c r="W21" s="322"/>
      <c r="X21" s="322">
        <f t="shared" si="7"/>
        <v>13</v>
      </c>
      <c r="Y21" s="366">
        <f t="shared" si="8"/>
        <v>52</v>
      </c>
      <c r="Z21" s="366">
        <v>0</v>
      </c>
      <c r="AA21" s="366">
        <f t="shared" si="9"/>
        <v>52</v>
      </c>
    </row>
    <row r="22" spans="2:27" ht="12.75">
      <c r="B22" s="289" t="s">
        <v>960</v>
      </c>
      <c r="C22" s="288" t="s">
        <v>961</v>
      </c>
      <c r="D22" s="71" t="s">
        <v>137</v>
      </c>
      <c r="E22" s="74" t="s">
        <v>17</v>
      </c>
      <c r="F22" s="74" t="s">
        <v>20</v>
      </c>
      <c r="G22" s="112"/>
      <c r="H22" s="69"/>
      <c r="I22" s="112"/>
      <c r="J22" s="9">
        <v>4</v>
      </c>
      <c r="K22" s="10">
        <f t="shared" si="6"/>
        <v>60</v>
      </c>
      <c r="L22" s="607" t="s">
        <v>59</v>
      </c>
      <c r="M22" s="559"/>
      <c r="O22" s="60">
        <v>0</v>
      </c>
      <c r="P22" s="327">
        <f t="shared" si="5"/>
        <v>0</v>
      </c>
      <c r="R22" s="322">
        <v>10</v>
      </c>
      <c r="S22" s="322">
        <v>5</v>
      </c>
      <c r="T22" s="322"/>
      <c r="U22" s="322"/>
      <c r="V22" s="322"/>
      <c r="W22" s="322"/>
      <c r="X22" s="322">
        <f t="shared" si="7"/>
        <v>15</v>
      </c>
      <c r="Y22" s="366">
        <f t="shared" si="8"/>
        <v>60</v>
      </c>
      <c r="Z22" s="366">
        <v>0</v>
      </c>
      <c r="AA22" s="366">
        <f t="shared" si="9"/>
        <v>60</v>
      </c>
    </row>
    <row r="23" spans="2:27" ht="12.75">
      <c r="B23" s="290" t="s">
        <v>962</v>
      </c>
      <c r="C23" s="287" t="s">
        <v>961</v>
      </c>
      <c r="D23" s="71" t="s">
        <v>23</v>
      </c>
      <c r="E23" s="71" t="s">
        <v>16</v>
      </c>
      <c r="F23" s="71" t="s">
        <v>20</v>
      </c>
      <c r="G23" s="14"/>
      <c r="H23" s="73" t="s">
        <v>124</v>
      </c>
      <c r="I23" s="14"/>
      <c r="J23" s="9">
        <v>4</v>
      </c>
      <c r="K23" s="10">
        <f t="shared" si="6"/>
        <v>60</v>
      </c>
      <c r="L23" s="425" t="s">
        <v>59</v>
      </c>
      <c r="M23" s="424"/>
      <c r="O23" s="60">
        <v>0</v>
      </c>
      <c r="P23" s="327">
        <f t="shared" si="5"/>
        <v>0</v>
      </c>
      <c r="R23" s="322">
        <v>10</v>
      </c>
      <c r="S23" s="322">
        <v>2</v>
      </c>
      <c r="T23" s="322"/>
      <c r="U23" s="322"/>
      <c r="V23" s="322">
        <v>3</v>
      </c>
      <c r="W23" s="322"/>
      <c r="X23" s="322">
        <f t="shared" si="7"/>
        <v>15</v>
      </c>
      <c r="Y23" s="366">
        <f t="shared" si="8"/>
        <v>60</v>
      </c>
      <c r="Z23" s="366">
        <v>0</v>
      </c>
      <c r="AA23" s="366">
        <f t="shared" si="9"/>
        <v>60</v>
      </c>
    </row>
    <row r="24" spans="2:27" ht="12.75">
      <c r="B24" s="290" t="s">
        <v>963</v>
      </c>
      <c r="C24" s="287" t="s">
        <v>961</v>
      </c>
      <c r="D24" s="71" t="s">
        <v>44</v>
      </c>
      <c r="E24" s="9" t="s">
        <v>49</v>
      </c>
      <c r="F24" s="71" t="s">
        <v>20</v>
      </c>
      <c r="G24" s="73" t="s">
        <v>63</v>
      </c>
      <c r="H24" s="73"/>
      <c r="I24" s="73"/>
      <c r="J24" s="9">
        <v>4</v>
      </c>
      <c r="K24" s="10">
        <f t="shared" si="6"/>
        <v>32</v>
      </c>
      <c r="L24" s="423" t="s">
        <v>42</v>
      </c>
      <c r="M24" s="424"/>
      <c r="O24" s="60">
        <v>0</v>
      </c>
      <c r="P24" s="327">
        <f t="shared" si="5"/>
        <v>0</v>
      </c>
      <c r="R24" s="322">
        <v>5</v>
      </c>
      <c r="S24" s="322"/>
      <c r="T24" s="322"/>
      <c r="U24" s="322">
        <v>3</v>
      </c>
      <c r="V24" s="322"/>
      <c r="W24" s="322"/>
      <c r="X24" s="322">
        <f t="shared" si="7"/>
        <v>8</v>
      </c>
      <c r="Y24" s="366">
        <f t="shared" si="8"/>
        <v>32</v>
      </c>
      <c r="Z24" s="366">
        <v>0</v>
      </c>
      <c r="AA24" s="366">
        <f t="shared" si="9"/>
        <v>32</v>
      </c>
    </row>
    <row r="25" spans="2:27" ht="12.75">
      <c r="B25" s="604" t="s">
        <v>70</v>
      </c>
      <c r="C25" s="540" t="s">
        <v>354</v>
      </c>
      <c r="D25" s="71" t="s">
        <v>23</v>
      </c>
      <c r="E25" s="71" t="s">
        <v>16</v>
      </c>
      <c r="F25" s="71" t="s">
        <v>20</v>
      </c>
      <c r="G25" s="291"/>
      <c r="H25" s="14"/>
      <c r="I25" s="14"/>
      <c r="J25" s="9">
        <v>4</v>
      </c>
      <c r="K25" s="10">
        <f t="shared" si="6"/>
        <v>48</v>
      </c>
      <c r="L25" s="425" t="s">
        <v>60</v>
      </c>
      <c r="M25" s="424"/>
      <c r="O25" s="60">
        <v>0</v>
      </c>
      <c r="P25" s="327">
        <f t="shared" si="5"/>
        <v>0</v>
      </c>
      <c r="R25" s="322">
        <v>10</v>
      </c>
      <c r="S25" s="322">
        <v>2</v>
      </c>
      <c r="T25" s="322"/>
      <c r="U25" s="322"/>
      <c r="V25" s="322"/>
      <c r="W25" s="322"/>
      <c r="X25" s="322">
        <f t="shared" si="7"/>
        <v>12</v>
      </c>
      <c r="Y25" s="366">
        <f t="shared" si="8"/>
        <v>48</v>
      </c>
      <c r="Z25" s="366">
        <v>0</v>
      </c>
      <c r="AA25" s="366">
        <f t="shared" si="9"/>
        <v>48</v>
      </c>
    </row>
    <row r="26" spans="2:27" ht="12.75">
      <c r="B26" s="605"/>
      <c r="C26" s="606"/>
      <c r="D26" s="71" t="s">
        <v>268</v>
      </c>
      <c r="E26" s="71" t="s">
        <v>16</v>
      </c>
      <c r="F26" s="71" t="s">
        <v>20</v>
      </c>
      <c r="G26" s="291"/>
      <c r="H26" s="14"/>
      <c r="I26" s="14"/>
      <c r="J26" s="9">
        <v>4</v>
      </c>
      <c r="K26" s="10">
        <f t="shared" si="6"/>
        <v>28</v>
      </c>
      <c r="L26" s="607" t="s">
        <v>59</v>
      </c>
      <c r="M26" s="559"/>
      <c r="O26" s="60">
        <v>0</v>
      </c>
      <c r="P26" s="327">
        <f t="shared" si="5"/>
        <v>0</v>
      </c>
      <c r="R26" s="322">
        <v>5</v>
      </c>
      <c r="S26" s="322">
        <v>2</v>
      </c>
      <c r="T26" s="322"/>
      <c r="U26" s="322"/>
      <c r="V26" s="322"/>
      <c r="W26" s="322"/>
      <c r="X26" s="322">
        <f t="shared" si="7"/>
        <v>7</v>
      </c>
      <c r="Y26" s="366">
        <f t="shared" si="8"/>
        <v>28</v>
      </c>
      <c r="Z26" s="366">
        <v>0</v>
      </c>
      <c r="AA26" s="366">
        <f t="shared" si="9"/>
        <v>28</v>
      </c>
    </row>
    <row r="27" spans="2:13" ht="12.75">
      <c r="B27" s="102" t="s">
        <v>72</v>
      </c>
      <c r="C27" s="107"/>
      <c r="D27" s="103"/>
      <c r="E27" s="103"/>
      <c r="F27" s="103"/>
      <c r="G27" s="103"/>
      <c r="H27" s="103"/>
      <c r="I27" s="103"/>
      <c r="J27" s="103"/>
      <c r="K27" s="111"/>
      <c r="L27" s="103"/>
      <c r="M27" s="99"/>
    </row>
    <row r="28" spans="2:16" ht="12.75">
      <c r="B28" s="81" t="s">
        <v>355</v>
      </c>
      <c r="C28" s="123"/>
      <c r="D28" s="31"/>
      <c r="E28" s="31"/>
      <c r="F28" s="31"/>
      <c r="G28" s="31"/>
      <c r="H28" s="31"/>
      <c r="I28" s="31"/>
      <c r="J28" s="31"/>
      <c r="K28" s="335"/>
      <c r="L28" s="31"/>
      <c r="M28" s="32"/>
      <c r="O28" s="200">
        <f>SUM(O5:O27)</f>
        <v>1</v>
      </c>
      <c r="P28" s="332">
        <f>SUM(P5:P27)</f>
        <v>0</v>
      </c>
    </row>
    <row r="29" spans="2:13" ht="12.75">
      <c r="B29" s="82" t="s">
        <v>356</v>
      </c>
      <c r="C29" s="106"/>
      <c r="D29" s="39"/>
      <c r="E29" s="39"/>
      <c r="F29" s="39"/>
      <c r="G29" s="39"/>
      <c r="H29" s="39"/>
      <c r="I29" s="39"/>
      <c r="J29" s="39"/>
      <c r="K29" s="329"/>
      <c r="L29" s="39"/>
      <c r="M29" s="40"/>
    </row>
    <row r="31" spans="2:27" ht="15.75">
      <c r="B31" s="506" t="s">
        <v>357</v>
      </c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8"/>
      <c r="R31" s="594" t="s">
        <v>126</v>
      </c>
      <c r="S31" s="595"/>
      <c r="T31" s="595"/>
      <c r="U31" s="595"/>
      <c r="V31" s="595"/>
      <c r="W31" s="595"/>
      <c r="X31" s="596"/>
      <c r="Y31" s="416" t="s">
        <v>1122</v>
      </c>
      <c r="Z31" s="417"/>
      <c r="AA31" s="418"/>
    </row>
    <row r="32" spans="2:27" ht="12.75" customHeight="1">
      <c r="B32" s="428" t="s">
        <v>35</v>
      </c>
      <c r="C32" s="429"/>
      <c r="D32" s="434" t="s">
        <v>36</v>
      </c>
      <c r="E32" s="434" t="s">
        <v>37</v>
      </c>
      <c r="F32" s="434" t="s">
        <v>38</v>
      </c>
      <c r="G32" s="434" t="s">
        <v>39</v>
      </c>
      <c r="H32" s="499" t="s">
        <v>1104</v>
      </c>
      <c r="I32" s="499"/>
      <c r="J32" s="426" t="s">
        <v>40</v>
      </c>
      <c r="K32" s="472" t="s">
        <v>45</v>
      </c>
      <c r="L32" s="441" t="s">
        <v>41</v>
      </c>
      <c r="M32" s="442"/>
      <c r="R32" s="460" t="s">
        <v>119</v>
      </c>
      <c r="S32" s="460" t="s">
        <v>37</v>
      </c>
      <c r="T32" s="460" t="s">
        <v>38</v>
      </c>
      <c r="U32" s="460" t="s">
        <v>120</v>
      </c>
      <c r="V32" s="460" t="s">
        <v>1102</v>
      </c>
      <c r="W32" s="460" t="s">
        <v>1103</v>
      </c>
      <c r="X32" s="460" t="s">
        <v>121</v>
      </c>
      <c r="Y32" s="419" t="s">
        <v>1123</v>
      </c>
      <c r="Z32" s="419" t="s">
        <v>1124</v>
      </c>
      <c r="AA32" s="419" t="s">
        <v>1125</v>
      </c>
    </row>
    <row r="33" spans="2:27" ht="12.75">
      <c r="B33" s="430"/>
      <c r="C33" s="431"/>
      <c r="D33" s="435"/>
      <c r="E33" s="435"/>
      <c r="F33" s="435"/>
      <c r="G33" s="435"/>
      <c r="H33" s="280" t="s">
        <v>1102</v>
      </c>
      <c r="I33" s="279" t="s">
        <v>1103</v>
      </c>
      <c r="J33" s="427"/>
      <c r="K33" s="473"/>
      <c r="L33" s="443"/>
      <c r="M33" s="444"/>
      <c r="R33" s="461"/>
      <c r="S33" s="461"/>
      <c r="T33" s="461"/>
      <c r="U33" s="461"/>
      <c r="V33" s="461"/>
      <c r="W33" s="461"/>
      <c r="X33" s="461"/>
      <c r="Y33" s="420"/>
      <c r="Z33" s="420"/>
      <c r="AA33" s="420"/>
    </row>
    <row r="34" spans="2:27" ht="12.75">
      <c r="B34" s="597" t="s">
        <v>127</v>
      </c>
      <c r="C34" s="598"/>
      <c r="D34" s="54" t="s">
        <v>128</v>
      </c>
      <c r="E34" s="54"/>
      <c r="F34" s="54"/>
      <c r="G34" s="54"/>
      <c r="H34" s="54"/>
      <c r="I34" s="54"/>
      <c r="J34" s="56">
        <v>1</v>
      </c>
      <c r="K34" s="10">
        <f>AA34</f>
        <v>20</v>
      </c>
      <c r="L34" s="423">
        <v>1</v>
      </c>
      <c r="M34" s="424"/>
      <c r="O34" s="60">
        <v>0</v>
      </c>
      <c r="P34" s="327">
        <f>O34*K34</f>
        <v>0</v>
      </c>
      <c r="R34" s="330">
        <v>20</v>
      </c>
      <c r="S34" s="313"/>
      <c r="T34" s="313"/>
      <c r="U34" s="313"/>
      <c r="V34" s="313"/>
      <c r="W34" s="313"/>
      <c r="X34" s="322">
        <f>SUM(R34:W34)</f>
        <v>20</v>
      </c>
      <c r="Y34" s="366">
        <f>X34*J34</f>
        <v>20</v>
      </c>
      <c r="Z34" s="366">
        <v>0</v>
      </c>
      <c r="AA34" s="366">
        <f>Y34+Z34</f>
        <v>20</v>
      </c>
    </row>
    <row r="35" spans="2:27" ht="12.75">
      <c r="B35" s="15"/>
      <c r="C35" s="95"/>
      <c r="D35" s="16"/>
      <c r="E35" s="16"/>
      <c r="F35" s="16"/>
      <c r="G35" s="16"/>
      <c r="H35" s="16"/>
      <c r="I35" s="16"/>
      <c r="J35" s="17"/>
      <c r="K35" s="47"/>
      <c r="L35" s="47"/>
      <c r="M35" s="18"/>
      <c r="R35" s="323"/>
      <c r="S35" s="324"/>
      <c r="T35" s="324"/>
      <c r="U35" s="324"/>
      <c r="V35" s="324"/>
      <c r="W35" s="324"/>
      <c r="X35" s="325"/>
      <c r="Y35" s="367"/>
      <c r="Z35" s="367"/>
      <c r="AA35" s="372"/>
    </row>
    <row r="36" spans="2:27" ht="12.75">
      <c r="B36" s="599" t="s">
        <v>342</v>
      </c>
      <c r="C36" s="600"/>
      <c r="D36" s="498" t="s">
        <v>33</v>
      </c>
      <c r="E36" s="498"/>
      <c r="F36" s="71" t="s">
        <v>21</v>
      </c>
      <c r="G36" s="285"/>
      <c r="H36" s="48"/>
      <c r="I36" s="48"/>
      <c r="J36" s="9">
        <v>4</v>
      </c>
      <c r="K36" s="10">
        <f>AA36</f>
        <v>80</v>
      </c>
      <c r="L36" s="571" t="s">
        <v>132</v>
      </c>
      <c r="M36" s="572"/>
      <c r="O36" s="60">
        <v>0</v>
      </c>
      <c r="P36" s="327">
        <f>O36*K36</f>
        <v>0</v>
      </c>
      <c r="R36" s="322">
        <v>10</v>
      </c>
      <c r="S36" s="322">
        <v>5</v>
      </c>
      <c r="T36" s="322">
        <v>5</v>
      </c>
      <c r="U36" s="322"/>
      <c r="V36" s="322"/>
      <c r="W36" s="322"/>
      <c r="X36" s="322">
        <f>SUM(R36:W36)</f>
        <v>20</v>
      </c>
      <c r="Y36" s="366">
        <f>X36*J36</f>
        <v>80</v>
      </c>
      <c r="Z36" s="366">
        <v>0</v>
      </c>
      <c r="AA36" s="366">
        <f>Y36+Z36</f>
        <v>80</v>
      </c>
    </row>
    <row r="37" spans="2:27" ht="12.75">
      <c r="B37" s="601"/>
      <c r="C37" s="602"/>
      <c r="D37" s="437"/>
      <c r="E37" s="503"/>
      <c r="F37" s="71" t="s">
        <v>20</v>
      </c>
      <c r="G37" s="285"/>
      <c r="H37" s="48"/>
      <c r="I37" s="48"/>
      <c r="J37" s="9">
        <v>4</v>
      </c>
      <c r="K37" s="10">
        <f>AA37</f>
        <v>48</v>
      </c>
      <c r="L37" s="573"/>
      <c r="M37" s="574"/>
      <c r="O37" s="60">
        <v>0</v>
      </c>
      <c r="P37" s="327">
        <f>O37*K37</f>
        <v>0</v>
      </c>
      <c r="R37" s="322">
        <v>10</v>
      </c>
      <c r="S37" s="322">
        <v>2</v>
      </c>
      <c r="T37" s="322"/>
      <c r="U37" s="322"/>
      <c r="V37" s="322"/>
      <c r="W37" s="322"/>
      <c r="X37" s="322">
        <f>SUM(R37:W37)</f>
        <v>12</v>
      </c>
      <c r="Y37" s="366">
        <f>X37*J37</f>
        <v>48</v>
      </c>
      <c r="Z37" s="366">
        <v>0</v>
      </c>
      <c r="AA37" s="366">
        <f>Y37+Z37</f>
        <v>48</v>
      </c>
    </row>
    <row r="38" spans="2:27" ht="12.75" customHeight="1">
      <c r="B38" s="526" t="s">
        <v>115</v>
      </c>
      <c r="C38" s="505"/>
      <c r="D38" s="9" t="s">
        <v>44</v>
      </c>
      <c r="E38" s="9" t="s">
        <v>49</v>
      </c>
      <c r="F38" s="48" t="s">
        <v>20</v>
      </c>
      <c r="G38" s="9" t="s">
        <v>173</v>
      </c>
      <c r="H38" s="9"/>
      <c r="I38" s="9"/>
      <c r="J38" s="9">
        <v>4</v>
      </c>
      <c r="K38" s="10">
        <f>AA38</f>
        <v>32</v>
      </c>
      <c r="L38" s="425" t="s">
        <v>184</v>
      </c>
      <c r="M38" s="603"/>
      <c r="O38" s="60">
        <v>0</v>
      </c>
      <c r="P38" s="327">
        <f>O38*K38</f>
        <v>0</v>
      </c>
      <c r="R38" s="322">
        <v>5</v>
      </c>
      <c r="S38" s="322"/>
      <c r="T38" s="322"/>
      <c r="U38" s="322">
        <v>3</v>
      </c>
      <c r="V38" s="322"/>
      <c r="W38" s="322"/>
      <c r="X38" s="322">
        <f>SUM(R38:W38)</f>
        <v>8</v>
      </c>
      <c r="Y38" s="366">
        <f>X38*J38</f>
        <v>32</v>
      </c>
      <c r="Z38" s="366">
        <v>0</v>
      </c>
      <c r="AA38" s="366">
        <f>Y38+Z38</f>
        <v>32</v>
      </c>
    </row>
    <row r="40" spans="2:16" ht="12.75">
      <c r="B40" s="114" t="s">
        <v>1108</v>
      </c>
      <c r="O40" s="200">
        <f>SUM(O28:O39)</f>
        <v>1</v>
      </c>
      <c r="P40" s="332">
        <f>SUM(P28:P39)</f>
        <v>0</v>
      </c>
    </row>
  </sheetData>
  <sheetProtection/>
  <mergeCells count="86">
    <mergeCell ref="F3:F4"/>
    <mergeCell ref="G3:G4"/>
    <mergeCell ref="H3:I3"/>
    <mergeCell ref="B5:C5"/>
    <mergeCell ref="L8:M8"/>
    <mergeCell ref="D9:D10"/>
    <mergeCell ref="L9:M12"/>
    <mergeCell ref="D15:D16"/>
    <mergeCell ref="E15:E16"/>
    <mergeCell ref="B6:C6"/>
    <mergeCell ref="B13:B14"/>
    <mergeCell ref="L5:M5"/>
    <mergeCell ref="L6:M6"/>
    <mergeCell ref="L21:M21"/>
    <mergeCell ref="L18:M18"/>
    <mergeCell ref="L13:M14"/>
    <mergeCell ref="L25:M25"/>
    <mergeCell ref="L22:M22"/>
    <mergeCell ref="L23:M23"/>
    <mergeCell ref="L24:M24"/>
    <mergeCell ref="L20:M20"/>
    <mergeCell ref="B18:C18"/>
    <mergeCell ref="B19:C19"/>
    <mergeCell ref="L19:M19"/>
    <mergeCell ref="B15:C16"/>
    <mergeCell ref="L15:M16"/>
    <mergeCell ref="B9:C10"/>
    <mergeCell ref="D11:D12"/>
    <mergeCell ref="B11:B12"/>
    <mergeCell ref="C11:C12"/>
    <mergeCell ref="E11:E12"/>
    <mergeCell ref="B38:C38"/>
    <mergeCell ref="L38:M38"/>
    <mergeCell ref="E36:E37"/>
    <mergeCell ref="L36:M37"/>
    <mergeCell ref="B25:B26"/>
    <mergeCell ref="C25:C26"/>
    <mergeCell ref="B31:M31"/>
    <mergeCell ref="B32:C33"/>
    <mergeCell ref="L32:M33"/>
    <mergeCell ref="L26:M26"/>
    <mergeCell ref="B34:C34"/>
    <mergeCell ref="L34:M34"/>
    <mergeCell ref="B36:C37"/>
    <mergeCell ref="D36:D37"/>
    <mergeCell ref="U32:U33"/>
    <mergeCell ref="J32:J33"/>
    <mergeCell ref="K32:K33"/>
    <mergeCell ref="T32:T33"/>
    <mergeCell ref="D32:D33"/>
    <mergeCell ref="E32:E33"/>
    <mergeCell ref="O2:P2"/>
    <mergeCell ref="P3:P4"/>
    <mergeCell ref="O3:O4"/>
    <mergeCell ref="B2:M2"/>
    <mergeCell ref="B3:C4"/>
    <mergeCell ref="J3:J4"/>
    <mergeCell ref="K3:K4"/>
    <mergeCell ref="L3:M4"/>
    <mergeCell ref="D3:D4"/>
    <mergeCell ref="E3:E4"/>
    <mergeCell ref="F32:F33"/>
    <mergeCell ref="G32:G33"/>
    <mergeCell ref="R31:X31"/>
    <mergeCell ref="R32:R33"/>
    <mergeCell ref="S32:S33"/>
    <mergeCell ref="V32:V33"/>
    <mergeCell ref="H32:I32"/>
    <mergeCell ref="X32:X33"/>
    <mergeCell ref="R3:R4"/>
    <mergeCell ref="S3:S4"/>
    <mergeCell ref="Y2:AA2"/>
    <mergeCell ref="Y3:Y4"/>
    <mergeCell ref="Z3:Z4"/>
    <mergeCell ref="AA3:AA4"/>
    <mergeCell ref="R2:X2"/>
    <mergeCell ref="U3:U4"/>
    <mergeCell ref="T3:T4"/>
    <mergeCell ref="X3:X4"/>
    <mergeCell ref="Y31:AA31"/>
    <mergeCell ref="Y32:Y33"/>
    <mergeCell ref="Z32:Z33"/>
    <mergeCell ref="AA32:AA33"/>
    <mergeCell ref="V3:V4"/>
    <mergeCell ref="W3:W4"/>
    <mergeCell ref="W32:W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A70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9" width="10.00390625" style="0" customWidth="1"/>
    <col min="10" max="10" width="8.8515625" style="0" customWidth="1"/>
    <col min="11" max="11" width="9.140625" style="43" customWidth="1"/>
    <col min="12" max="12" width="6.421875" style="0" customWidth="1"/>
    <col min="13" max="13" width="7.421875" style="0" customWidth="1"/>
    <col min="14" max="14" width="2.00390625" style="0" customWidth="1"/>
    <col min="16" max="16" width="9.140625" style="43" customWidth="1"/>
    <col min="17" max="17" width="3.8515625" style="43" customWidth="1"/>
    <col min="18" max="18" width="8.28125" style="43" customWidth="1"/>
    <col min="19" max="19" width="8.00390625" style="43" customWidth="1"/>
    <col min="20" max="20" width="8.140625" style="43" customWidth="1"/>
    <col min="21" max="23" width="8.57421875" style="43" customWidth="1"/>
    <col min="24" max="25" width="9.140625" style="43" customWidth="1"/>
  </cols>
  <sheetData>
    <row r="1" ht="8.25" customHeight="1"/>
    <row r="2" spans="2:27" ht="15.75">
      <c r="B2" s="506" t="s">
        <v>787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15" t="s">
        <v>129</v>
      </c>
      <c r="C7" s="95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67"/>
      <c r="Z7" s="367"/>
      <c r="AA7" s="372"/>
    </row>
    <row r="8" spans="2:27" ht="12.75" customHeight="1">
      <c r="B8" s="588" t="s">
        <v>265</v>
      </c>
      <c r="C8" s="589"/>
      <c r="D8" s="436" t="s">
        <v>137</v>
      </c>
      <c r="E8" s="436" t="s">
        <v>17</v>
      </c>
      <c r="F8" s="9" t="s">
        <v>22</v>
      </c>
      <c r="G8" s="9" t="s">
        <v>63</v>
      </c>
      <c r="H8" s="9"/>
      <c r="I8" s="9"/>
      <c r="J8" s="53">
        <v>4</v>
      </c>
      <c r="K8" s="10">
        <f aca="true" t="shared" si="0" ref="K8:K16">AA8</f>
        <v>112</v>
      </c>
      <c r="L8" s="544" t="s">
        <v>59</v>
      </c>
      <c r="M8" s="545"/>
      <c r="O8" s="60">
        <v>0</v>
      </c>
      <c r="P8" s="327">
        <f aca="true" t="shared" si="1" ref="P8:P26">O8*K8</f>
        <v>0</v>
      </c>
      <c r="R8" s="322">
        <v>10</v>
      </c>
      <c r="S8" s="322">
        <v>5</v>
      </c>
      <c r="T8" s="322">
        <v>10</v>
      </c>
      <c r="U8" s="322">
        <v>3</v>
      </c>
      <c r="V8" s="322"/>
      <c r="W8" s="322"/>
      <c r="X8" s="322">
        <f aca="true" t="shared" si="2" ref="X8:X16">SUM(R8:W8)</f>
        <v>28</v>
      </c>
      <c r="Y8" s="366">
        <f aca="true" t="shared" si="3" ref="Y8:Y16">X8*J8</f>
        <v>112</v>
      </c>
      <c r="Z8" s="366">
        <v>0</v>
      </c>
      <c r="AA8" s="366">
        <f aca="true" t="shared" si="4" ref="AA8:AA16">Y8+Z8</f>
        <v>112</v>
      </c>
    </row>
    <row r="9" spans="2:27" ht="12.75">
      <c r="B9" s="592"/>
      <c r="C9" s="593"/>
      <c r="D9" s="480"/>
      <c r="E9" s="480"/>
      <c r="F9" s="9" t="s">
        <v>21</v>
      </c>
      <c r="G9" s="9" t="s">
        <v>63</v>
      </c>
      <c r="H9" s="9"/>
      <c r="I9" s="9"/>
      <c r="J9" s="53">
        <v>4</v>
      </c>
      <c r="K9" s="10">
        <f t="shared" si="0"/>
        <v>92</v>
      </c>
      <c r="L9" s="546"/>
      <c r="M9" s="547"/>
      <c r="O9" s="60">
        <v>0</v>
      </c>
      <c r="P9" s="327">
        <f t="shared" si="1"/>
        <v>0</v>
      </c>
      <c r="R9" s="322">
        <v>10</v>
      </c>
      <c r="S9" s="322">
        <v>5</v>
      </c>
      <c r="T9" s="322">
        <v>5</v>
      </c>
      <c r="U9" s="322">
        <v>3</v>
      </c>
      <c r="V9" s="322"/>
      <c r="W9" s="322"/>
      <c r="X9" s="322">
        <f t="shared" si="2"/>
        <v>23</v>
      </c>
      <c r="Y9" s="366">
        <f t="shared" si="3"/>
        <v>92</v>
      </c>
      <c r="Z9" s="366">
        <v>0</v>
      </c>
      <c r="AA9" s="366">
        <f t="shared" si="4"/>
        <v>92</v>
      </c>
    </row>
    <row r="10" spans="2:27" ht="12.75">
      <c r="B10" s="453" t="s">
        <v>266</v>
      </c>
      <c r="C10" s="454"/>
      <c r="D10" s="53" t="s">
        <v>137</v>
      </c>
      <c r="E10" s="53" t="s">
        <v>17</v>
      </c>
      <c r="F10" s="9" t="s">
        <v>21</v>
      </c>
      <c r="G10" s="53" t="s">
        <v>63</v>
      </c>
      <c r="H10" s="53"/>
      <c r="I10" s="53"/>
      <c r="J10" s="53">
        <v>4</v>
      </c>
      <c r="K10" s="10">
        <f t="shared" si="0"/>
        <v>92</v>
      </c>
      <c r="L10" s="423" t="s">
        <v>83</v>
      </c>
      <c r="M10" s="424"/>
      <c r="O10" s="60">
        <v>0</v>
      </c>
      <c r="P10" s="327">
        <f t="shared" si="1"/>
        <v>0</v>
      </c>
      <c r="R10" s="322">
        <v>10</v>
      </c>
      <c r="S10" s="322">
        <v>5</v>
      </c>
      <c r="T10" s="322">
        <v>5</v>
      </c>
      <c r="U10" s="322">
        <v>3</v>
      </c>
      <c r="V10" s="322"/>
      <c r="W10" s="322"/>
      <c r="X10" s="322">
        <f t="shared" si="2"/>
        <v>23</v>
      </c>
      <c r="Y10" s="366">
        <f t="shared" si="3"/>
        <v>92</v>
      </c>
      <c r="Z10" s="366">
        <v>0</v>
      </c>
      <c r="AA10" s="366">
        <f t="shared" si="4"/>
        <v>92</v>
      </c>
    </row>
    <row r="11" spans="2:27" ht="12.75">
      <c r="B11" s="588" t="s">
        <v>267</v>
      </c>
      <c r="C11" s="589"/>
      <c r="D11" s="556" t="s">
        <v>23</v>
      </c>
      <c r="E11" s="1" t="s">
        <v>17</v>
      </c>
      <c r="F11" s="9" t="s">
        <v>21</v>
      </c>
      <c r="G11" s="48" t="s">
        <v>63</v>
      </c>
      <c r="H11" s="48"/>
      <c r="I11" s="48"/>
      <c r="J11" s="53">
        <v>4</v>
      </c>
      <c r="K11" s="10">
        <f t="shared" si="0"/>
        <v>92</v>
      </c>
      <c r="L11" s="530" t="s">
        <v>93</v>
      </c>
      <c r="M11" s="531"/>
      <c r="O11" s="60">
        <v>0</v>
      </c>
      <c r="P11" s="327">
        <f t="shared" si="1"/>
        <v>0</v>
      </c>
      <c r="R11" s="322">
        <v>10</v>
      </c>
      <c r="S11" s="322">
        <v>5</v>
      </c>
      <c r="T11" s="322">
        <v>5</v>
      </c>
      <c r="U11" s="322">
        <v>3</v>
      </c>
      <c r="V11" s="322"/>
      <c r="W11" s="322"/>
      <c r="X11" s="322">
        <f t="shared" si="2"/>
        <v>23</v>
      </c>
      <c r="Y11" s="366">
        <f t="shared" si="3"/>
        <v>92</v>
      </c>
      <c r="Z11" s="366">
        <v>0</v>
      </c>
      <c r="AA11" s="366">
        <f t="shared" si="4"/>
        <v>92</v>
      </c>
    </row>
    <row r="12" spans="2:27" ht="12.75">
      <c r="B12" s="592"/>
      <c r="C12" s="593"/>
      <c r="D12" s="552"/>
      <c r="E12" s="1" t="s">
        <v>16</v>
      </c>
      <c r="F12" s="9" t="s">
        <v>21</v>
      </c>
      <c r="G12" s="48" t="s">
        <v>63</v>
      </c>
      <c r="H12" s="48"/>
      <c r="I12" s="48"/>
      <c r="J12" s="53">
        <v>4</v>
      </c>
      <c r="K12" s="10">
        <f t="shared" si="0"/>
        <v>80</v>
      </c>
      <c r="L12" s="534"/>
      <c r="M12" s="535"/>
      <c r="O12" s="60">
        <v>0</v>
      </c>
      <c r="P12" s="327">
        <f t="shared" si="1"/>
        <v>0</v>
      </c>
      <c r="R12" s="322">
        <v>10</v>
      </c>
      <c r="S12" s="322">
        <v>2</v>
      </c>
      <c r="T12" s="322">
        <v>5</v>
      </c>
      <c r="U12" s="322">
        <v>3</v>
      </c>
      <c r="V12" s="322"/>
      <c r="W12" s="322"/>
      <c r="X12" s="322">
        <f t="shared" si="2"/>
        <v>20</v>
      </c>
      <c r="Y12" s="366">
        <f t="shared" si="3"/>
        <v>80</v>
      </c>
      <c r="Z12" s="366">
        <v>0</v>
      </c>
      <c r="AA12" s="366">
        <f t="shared" si="4"/>
        <v>80</v>
      </c>
    </row>
    <row r="13" spans="2:27" ht="37.5" customHeight="1">
      <c r="B13" s="445" t="s">
        <v>269</v>
      </c>
      <c r="C13" s="446"/>
      <c r="D13" s="112" t="s">
        <v>434</v>
      </c>
      <c r="E13" s="9" t="s">
        <v>16</v>
      </c>
      <c r="F13" s="91" t="s">
        <v>20</v>
      </c>
      <c r="G13" s="53" t="s">
        <v>63</v>
      </c>
      <c r="H13" s="53"/>
      <c r="I13" s="53"/>
      <c r="J13" s="53">
        <v>4</v>
      </c>
      <c r="K13" s="10">
        <f t="shared" si="0"/>
        <v>40</v>
      </c>
      <c r="L13" s="100" t="s">
        <v>245</v>
      </c>
      <c r="M13" s="515" t="s">
        <v>175</v>
      </c>
      <c r="O13" s="60">
        <v>0</v>
      </c>
      <c r="P13" s="327">
        <f t="shared" si="1"/>
        <v>0</v>
      </c>
      <c r="R13" s="322">
        <v>5</v>
      </c>
      <c r="S13" s="322">
        <v>2</v>
      </c>
      <c r="T13" s="322"/>
      <c r="U13" s="322">
        <v>3</v>
      </c>
      <c r="V13" s="322"/>
      <c r="W13" s="322"/>
      <c r="X13" s="322">
        <f t="shared" si="2"/>
        <v>10</v>
      </c>
      <c r="Y13" s="366">
        <f t="shared" si="3"/>
        <v>40</v>
      </c>
      <c r="Z13" s="366">
        <v>0</v>
      </c>
      <c r="AA13" s="366">
        <f t="shared" si="4"/>
        <v>40</v>
      </c>
    </row>
    <row r="14" spans="2:27" ht="12.75">
      <c r="B14" s="445" t="s">
        <v>270</v>
      </c>
      <c r="C14" s="488" t="s">
        <v>271</v>
      </c>
      <c r="D14" s="71" t="s">
        <v>44</v>
      </c>
      <c r="E14" s="9" t="s">
        <v>49</v>
      </c>
      <c r="F14" s="48" t="s">
        <v>20</v>
      </c>
      <c r="G14" s="9" t="s">
        <v>63</v>
      </c>
      <c r="H14" s="9"/>
      <c r="I14" s="9"/>
      <c r="J14" s="53">
        <v>4</v>
      </c>
      <c r="K14" s="10">
        <f t="shared" si="0"/>
        <v>32</v>
      </c>
      <c r="L14" s="515" t="s">
        <v>92</v>
      </c>
      <c r="M14" s="516"/>
      <c r="O14" s="60">
        <v>0</v>
      </c>
      <c r="P14" s="327">
        <f t="shared" si="1"/>
        <v>0</v>
      </c>
      <c r="R14" s="322">
        <v>5</v>
      </c>
      <c r="S14" s="322"/>
      <c r="T14" s="322"/>
      <c r="U14" s="322">
        <v>3</v>
      </c>
      <c r="V14" s="322"/>
      <c r="W14" s="322"/>
      <c r="X14" s="322">
        <f t="shared" si="2"/>
        <v>8</v>
      </c>
      <c r="Y14" s="366">
        <f t="shared" si="3"/>
        <v>32</v>
      </c>
      <c r="Z14" s="366">
        <v>0</v>
      </c>
      <c r="AA14" s="366">
        <f t="shared" si="4"/>
        <v>32</v>
      </c>
    </row>
    <row r="15" spans="2:27" ht="12.75">
      <c r="B15" s="483"/>
      <c r="C15" s="490"/>
      <c r="D15" s="129" t="s">
        <v>825</v>
      </c>
      <c r="E15" s="9" t="s">
        <v>16</v>
      </c>
      <c r="F15" s="48" t="s">
        <v>20</v>
      </c>
      <c r="G15" s="9" t="s">
        <v>63</v>
      </c>
      <c r="H15" s="9"/>
      <c r="I15" s="9"/>
      <c r="J15" s="53">
        <v>4</v>
      </c>
      <c r="K15" s="10">
        <f t="shared" si="0"/>
        <v>40</v>
      </c>
      <c r="L15" s="517"/>
      <c r="M15" s="516"/>
      <c r="O15" s="60">
        <v>0</v>
      </c>
      <c r="P15" s="327">
        <f t="shared" si="1"/>
        <v>0</v>
      </c>
      <c r="R15" s="322">
        <v>5</v>
      </c>
      <c r="S15" s="322">
        <v>2</v>
      </c>
      <c r="T15" s="322"/>
      <c r="U15" s="322">
        <v>3</v>
      </c>
      <c r="V15" s="322"/>
      <c r="W15" s="322"/>
      <c r="X15" s="322">
        <f t="shared" si="2"/>
        <v>10</v>
      </c>
      <c r="Y15" s="366">
        <f t="shared" si="3"/>
        <v>40</v>
      </c>
      <c r="Z15" s="366">
        <v>0</v>
      </c>
      <c r="AA15" s="366">
        <f t="shared" si="4"/>
        <v>40</v>
      </c>
    </row>
    <row r="16" spans="2:27" ht="25.5" customHeight="1">
      <c r="B16" s="292" t="s">
        <v>272</v>
      </c>
      <c r="C16" s="52" t="s">
        <v>249</v>
      </c>
      <c r="D16" s="48" t="s">
        <v>268</v>
      </c>
      <c r="E16" s="9" t="s">
        <v>16</v>
      </c>
      <c r="F16" s="48" t="s">
        <v>20</v>
      </c>
      <c r="G16" s="9"/>
      <c r="H16" s="9"/>
      <c r="I16" s="9"/>
      <c r="J16" s="9">
        <v>4</v>
      </c>
      <c r="K16" s="10">
        <f t="shared" si="0"/>
        <v>28</v>
      </c>
      <c r="L16" s="100" t="s">
        <v>60</v>
      </c>
      <c r="M16" s="517"/>
      <c r="O16" s="60">
        <v>0</v>
      </c>
      <c r="P16" s="327">
        <f t="shared" si="1"/>
        <v>0</v>
      </c>
      <c r="R16" s="322">
        <v>5</v>
      </c>
      <c r="S16" s="322">
        <v>2</v>
      </c>
      <c r="T16" s="322"/>
      <c r="U16" s="322"/>
      <c r="V16" s="322"/>
      <c r="W16" s="322"/>
      <c r="X16" s="322">
        <f t="shared" si="2"/>
        <v>7</v>
      </c>
      <c r="Y16" s="366">
        <f t="shared" si="3"/>
        <v>28</v>
      </c>
      <c r="Z16" s="366">
        <v>0</v>
      </c>
      <c r="AA16" s="366">
        <f t="shared" si="4"/>
        <v>28</v>
      </c>
    </row>
    <row r="17" spans="2:27" ht="12.75">
      <c r="B17" s="15" t="s">
        <v>273</v>
      </c>
      <c r="C17" s="95"/>
      <c r="D17" s="16"/>
      <c r="E17" s="16"/>
      <c r="F17" s="16"/>
      <c r="G17" s="16"/>
      <c r="H17" s="16"/>
      <c r="I17" s="16"/>
      <c r="J17" s="17"/>
      <c r="K17" s="47"/>
      <c r="L17" s="47"/>
      <c r="M17" s="18"/>
      <c r="R17" s="323"/>
      <c r="S17" s="324"/>
      <c r="T17" s="324"/>
      <c r="U17" s="324"/>
      <c r="V17" s="324"/>
      <c r="W17" s="324"/>
      <c r="X17" s="325"/>
      <c r="Y17" s="367"/>
      <c r="Z17" s="367"/>
      <c r="AA17" s="372"/>
    </row>
    <row r="18" spans="2:27" ht="25.5">
      <c r="B18" s="92" t="s">
        <v>274</v>
      </c>
      <c r="C18" s="52" t="s">
        <v>275</v>
      </c>
      <c r="D18" s="53" t="s">
        <v>32</v>
      </c>
      <c r="E18" s="9"/>
      <c r="F18" s="91" t="s">
        <v>21</v>
      </c>
      <c r="G18" s="53" t="s">
        <v>63</v>
      </c>
      <c r="H18" s="53"/>
      <c r="I18" s="53"/>
      <c r="J18" s="53">
        <v>4</v>
      </c>
      <c r="K18" s="10">
        <f aca="true" t="shared" si="5" ref="K18:K49">AA18</f>
        <v>72</v>
      </c>
      <c r="L18" s="530" t="s">
        <v>59</v>
      </c>
      <c r="M18" s="616"/>
      <c r="O18" s="60">
        <v>0</v>
      </c>
      <c r="P18" s="327">
        <f t="shared" si="1"/>
        <v>0</v>
      </c>
      <c r="R18" s="322">
        <v>10</v>
      </c>
      <c r="S18" s="322"/>
      <c r="T18" s="322">
        <v>5</v>
      </c>
      <c r="U18" s="322">
        <v>3</v>
      </c>
      <c r="V18" s="322"/>
      <c r="W18" s="322"/>
      <c r="X18" s="322">
        <f aca="true" t="shared" si="6" ref="X18:X49">SUM(R18:W18)</f>
        <v>18</v>
      </c>
      <c r="Y18" s="366">
        <f aca="true" t="shared" si="7" ref="Y18:Y49">X18*J18</f>
        <v>72</v>
      </c>
      <c r="Z18" s="366">
        <v>0</v>
      </c>
      <c r="AA18" s="366">
        <f aca="true" t="shared" si="8" ref="AA18:AA49">Y18+Z18</f>
        <v>72</v>
      </c>
    </row>
    <row r="19" spans="2:27" ht="12.75">
      <c r="B19" s="509" t="s">
        <v>276</v>
      </c>
      <c r="C19" s="528" t="s">
        <v>277</v>
      </c>
      <c r="D19" s="9" t="s">
        <v>194</v>
      </c>
      <c r="E19" s="9" t="s">
        <v>49</v>
      </c>
      <c r="F19" s="48" t="s">
        <v>20</v>
      </c>
      <c r="G19" s="9" t="s">
        <v>63</v>
      </c>
      <c r="H19" s="9"/>
      <c r="I19" s="9"/>
      <c r="J19" s="53">
        <v>4</v>
      </c>
      <c r="K19" s="10">
        <f t="shared" si="5"/>
        <v>52</v>
      </c>
      <c r="L19" s="500" t="s">
        <v>42</v>
      </c>
      <c r="M19" s="500" t="s">
        <v>60</v>
      </c>
      <c r="O19" s="60">
        <v>0</v>
      </c>
      <c r="P19" s="327">
        <f t="shared" si="1"/>
        <v>0</v>
      </c>
      <c r="R19" s="322">
        <v>10</v>
      </c>
      <c r="S19" s="322"/>
      <c r="T19" s="322"/>
      <c r="U19" s="322">
        <v>3</v>
      </c>
      <c r="V19" s="322"/>
      <c r="W19" s="322"/>
      <c r="X19" s="322">
        <f t="shared" si="6"/>
        <v>13</v>
      </c>
      <c r="Y19" s="366">
        <f t="shared" si="7"/>
        <v>52</v>
      </c>
      <c r="Z19" s="366">
        <v>0</v>
      </c>
      <c r="AA19" s="366">
        <f t="shared" si="8"/>
        <v>52</v>
      </c>
    </row>
    <row r="20" spans="2:27" ht="12.75">
      <c r="B20" s="510"/>
      <c r="C20" s="529"/>
      <c r="D20" s="68" t="s">
        <v>137</v>
      </c>
      <c r="E20" s="9" t="s">
        <v>49</v>
      </c>
      <c r="F20" s="48" t="s">
        <v>20</v>
      </c>
      <c r="G20" s="9" t="s">
        <v>63</v>
      </c>
      <c r="H20" s="9"/>
      <c r="I20" s="9"/>
      <c r="J20" s="53">
        <v>4</v>
      </c>
      <c r="K20" s="10">
        <f t="shared" si="5"/>
        <v>52</v>
      </c>
      <c r="L20" s="502"/>
      <c r="M20" s="501"/>
      <c r="O20" s="60">
        <v>0</v>
      </c>
      <c r="P20" s="327">
        <f t="shared" si="1"/>
        <v>0</v>
      </c>
      <c r="R20" s="322">
        <v>10</v>
      </c>
      <c r="S20" s="322"/>
      <c r="T20" s="322"/>
      <c r="U20" s="322">
        <v>3</v>
      </c>
      <c r="V20" s="322"/>
      <c r="W20" s="322"/>
      <c r="X20" s="322">
        <f t="shared" si="6"/>
        <v>13</v>
      </c>
      <c r="Y20" s="366">
        <f t="shared" si="7"/>
        <v>52</v>
      </c>
      <c r="Z20" s="366">
        <v>0</v>
      </c>
      <c r="AA20" s="366">
        <f t="shared" si="8"/>
        <v>52</v>
      </c>
    </row>
    <row r="21" spans="2:27" ht="12.75">
      <c r="B21" s="101" t="s">
        <v>278</v>
      </c>
      <c r="C21" s="97" t="s">
        <v>277</v>
      </c>
      <c r="D21" s="9" t="s">
        <v>194</v>
      </c>
      <c r="E21" s="9" t="s">
        <v>49</v>
      </c>
      <c r="F21" s="48" t="s">
        <v>20</v>
      </c>
      <c r="G21" s="9" t="s">
        <v>63</v>
      </c>
      <c r="H21" s="9"/>
      <c r="I21" s="9"/>
      <c r="J21" s="53">
        <v>4</v>
      </c>
      <c r="K21" s="10">
        <f t="shared" si="5"/>
        <v>52</v>
      </c>
      <c r="L21" s="11" t="s">
        <v>42</v>
      </c>
      <c r="M21" s="501"/>
      <c r="O21" s="60">
        <v>0</v>
      </c>
      <c r="P21" s="327">
        <f t="shared" si="1"/>
        <v>0</v>
      </c>
      <c r="R21" s="322">
        <v>10</v>
      </c>
      <c r="S21" s="322"/>
      <c r="T21" s="322"/>
      <c r="U21" s="322">
        <v>3</v>
      </c>
      <c r="V21" s="322"/>
      <c r="W21" s="322"/>
      <c r="X21" s="322">
        <f t="shared" si="6"/>
        <v>13</v>
      </c>
      <c r="Y21" s="366">
        <f t="shared" si="7"/>
        <v>52</v>
      </c>
      <c r="Z21" s="366">
        <v>0</v>
      </c>
      <c r="AA21" s="366">
        <f t="shared" si="8"/>
        <v>52</v>
      </c>
    </row>
    <row r="22" spans="2:27" ht="12.75">
      <c r="B22" s="504" t="s">
        <v>279</v>
      </c>
      <c r="C22" s="505"/>
      <c r="D22" s="9" t="s">
        <v>194</v>
      </c>
      <c r="E22" s="9" t="s">
        <v>49</v>
      </c>
      <c r="F22" s="91" t="s">
        <v>20</v>
      </c>
      <c r="G22" s="53" t="s">
        <v>63</v>
      </c>
      <c r="H22" s="53"/>
      <c r="I22" s="53"/>
      <c r="J22" s="53">
        <v>4</v>
      </c>
      <c r="K22" s="10">
        <f t="shared" si="5"/>
        <v>52</v>
      </c>
      <c r="L22" s="50" t="s">
        <v>42</v>
      </c>
      <c r="M22" s="502"/>
      <c r="O22" s="60">
        <v>0</v>
      </c>
      <c r="P22" s="327">
        <f t="shared" si="1"/>
        <v>0</v>
      </c>
      <c r="R22" s="322">
        <v>10</v>
      </c>
      <c r="S22" s="322"/>
      <c r="T22" s="322"/>
      <c r="U22" s="322">
        <v>3</v>
      </c>
      <c r="V22" s="322"/>
      <c r="W22" s="322"/>
      <c r="X22" s="322">
        <f t="shared" si="6"/>
        <v>13</v>
      </c>
      <c r="Y22" s="366">
        <f t="shared" si="7"/>
        <v>52</v>
      </c>
      <c r="Z22" s="366">
        <v>0</v>
      </c>
      <c r="AA22" s="366">
        <f t="shared" si="8"/>
        <v>52</v>
      </c>
    </row>
    <row r="23" spans="2:27" ht="12.75">
      <c r="B23" s="445" t="s">
        <v>280</v>
      </c>
      <c r="C23" s="446"/>
      <c r="D23" s="498" t="s">
        <v>825</v>
      </c>
      <c r="E23" s="436" t="s">
        <v>49</v>
      </c>
      <c r="F23" s="9" t="s">
        <v>20</v>
      </c>
      <c r="G23" s="9" t="s">
        <v>63</v>
      </c>
      <c r="H23" s="9"/>
      <c r="I23" s="9"/>
      <c r="J23" s="53">
        <v>4</v>
      </c>
      <c r="K23" s="10">
        <f t="shared" si="5"/>
        <v>32</v>
      </c>
      <c r="L23" s="449" t="s">
        <v>42</v>
      </c>
      <c r="M23" s="450"/>
      <c r="O23" s="60">
        <v>0</v>
      </c>
      <c r="P23" s="327">
        <f t="shared" si="1"/>
        <v>0</v>
      </c>
      <c r="R23" s="322">
        <v>5</v>
      </c>
      <c r="S23" s="322"/>
      <c r="T23" s="322"/>
      <c r="U23" s="322">
        <v>3</v>
      </c>
      <c r="V23" s="322"/>
      <c r="W23" s="322"/>
      <c r="X23" s="322">
        <f t="shared" si="6"/>
        <v>8</v>
      </c>
      <c r="Y23" s="366">
        <f t="shared" si="7"/>
        <v>32</v>
      </c>
      <c r="Z23" s="366">
        <v>0</v>
      </c>
      <c r="AA23" s="366">
        <f t="shared" si="8"/>
        <v>32</v>
      </c>
    </row>
    <row r="24" spans="2:27" ht="12.75">
      <c r="B24" s="483"/>
      <c r="C24" s="484"/>
      <c r="D24" s="480"/>
      <c r="E24" s="480"/>
      <c r="F24" s="9" t="s">
        <v>19</v>
      </c>
      <c r="G24" s="9" t="s">
        <v>63</v>
      </c>
      <c r="H24" s="9"/>
      <c r="I24" s="9"/>
      <c r="J24" s="53">
        <v>4</v>
      </c>
      <c r="K24" s="10">
        <f t="shared" si="5"/>
        <v>24</v>
      </c>
      <c r="L24" s="451"/>
      <c r="M24" s="452"/>
      <c r="O24" s="60">
        <v>0</v>
      </c>
      <c r="P24" s="327">
        <f t="shared" si="1"/>
        <v>0</v>
      </c>
      <c r="R24" s="322">
        <v>5</v>
      </c>
      <c r="S24" s="322"/>
      <c r="T24" s="322">
        <v>-2</v>
      </c>
      <c r="U24" s="322">
        <v>3</v>
      </c>
      <c r="V24" s="322"/>
      <c r="W24" s="322"/>
      <c r="X24" s="322">
        <f t="shared" si="6"/>
        <v>6</v>
      </c>
      <c r="Y24" s="366">
        <f t="shared" si="7"/>
        <v>24</v>
      </c>
      <c r="Z24" s="366">
        <v>0</v>
      </c>
      <c r="AA24" s="366">
        <f t="shared" si="8"/>
        <v>24</v>
      </c>
    </row>
    <row r="25" spans="2:27" ht="12.75">
      <c r="B25" s="588" t="s">
        <v>281</v>
      </c>
      <c r="C25" s="589"/>
      <c r="D25" s="436" t="s">
        <v>44</v>
      </c>
      <c r="E25" s="436" t="s">
        <v>49</v>
      </c>
      <c r="F25" s="48" t="s">
        <v>19</v>
      </c>
      <c r="G25" s="9" t="s">
        <v>63</v>
      </c>
      <c r="H25" s="9"/>
      <c r="I25" s="9"/>
      <c r="J25" s="53">
        <v>4</v>
      </c>
      <c r="K25" s="10">
        <f t="shared" si="5"/>
        <v>24</v>
      </c>
      <c r="L25" s="449" t="s">
        <v>42</v>
      </c>
      <c r="M25" s="450"/>
      <c r="O25" s="60">
        <v>0</v>
      </c>
      <c r="P25" s="327">
        <f t="shared" si="1"/>
        <v>0</v>
      </c>
      <c r="R25" s="322">
        <v>5</v>
      </c>
      <c r="S25" s="322"/>
      <c r="T25" s="322">
        <v>-2</v>
      </c>
      <c r="U25" s="322">
        <v>3</v>
      </c>
      <c r="V25" s="322"/>
      <c r="W25" s="322"/>
      <c r="X25" s="322">
        <f t="shared" si="6"/>
        <v>6</v>
      </c>
      <c r="Y25" s="366">
        <f t="shared" si="7"/>
        <v>24</v>
      </c>
      <c r="Z25" s="366">
        <v>0</v>
      </c>
      <c r="AA25" s="366">
        <f t="shared" si="8"/>
        <v>24</v>
      </c>
    </row>
    <row r="26" spans="2:27" ht="12.75">
      <c r="B26" s="592"/>
      <c r="C26" s="593"/>
      <c r="D26" s="480"/>
      <c r="E26" s="480"/>
      <c r="F26" s="9" t="s">
        <v>20</v>
      </c>
      <c r="G26" s="5" t="s">
        <v>63</v>
      </c>
      <c r="H26" s="5"/>
      <c r="I26" s="5"/>
      <c r="J26" s="53">
        <v>4</v>
      </c>
      <c r="K26" s="10">
        <f t="shared" si="5"/>
        <v>32</v>
      </c>
      <c r="L26" s="451"/>
      <c r="M26" s="452"/>
      <c r="O26" s="60">
        <v>0</v>
      </c>
      <c r="P26" s="327">
        <f t="shared" si="1"/>
        <v>0</v>
      </c>
      <c r="R26" s="322">
        <v>5</v>
      </c>
      <c r="S26" s="322"/>
      <c r="T26" s="322"/>
      <c r="U26" s="322">
        <v>3</v>
      </c>
      <c r="V26" s="322"/>
      <c r="W26" s="322"/>
      <c r="X26" s="322">
        <f t="shared" si="6"/>
        <v>8</v>
      </c>
      <c r="Y26" s="366">
        <f t="shared" si="7"/>
        <v>32</v>
      </c>
      <c r="Z26" s="366">
        <v>0</v>
      </c>
      <c r="AA26" s="366">
        <f t="shared" si="8"/>
        <v>32</v>
      </c>
    </row>
    <row r="27" spans="2:27" ht="12.75">
      <c r="B27" s="576" t="s">
        <v>831</v>
      </c>
      <c r="C27" s="446"/>
      <c r="D27" s="436" t="s">
        <v>43</v>
      </c>
      <c r="E27" s="436" t="s">
        <v>16</v>
      </c>
      <c r="F27" s="9" t="s">
        <v>20</v>
      </c>
      <c r="G27" s="291"/>
      <c r="H27" s="291"/>
      <c r="I27" s="291"/>
      <c r="J27" s="53">
        <v>4</v>
      </c>
      <c r="K27" s="10">
        <f t="shared" si="5"/>
        <v>28</v>
      </c>
      <c r="L27" s="449" t="s">
        <v>42</v>
      </c>
      <c r="M27" s="450"/>
      <c r="O27" s="60">
        <v>0</v>
      </c>
      <c r="P27" s="327">
        <f aca="true" t="shared" si="9" ref="P27:P49">O27*K27</f>
        <v>0</v>
      </c>
      <c r="R27" s="322">
        <v>5</v>
      </c>
      <c r="S27" s="322">
        <v>2</v>
      </c>
      <c r="T27" s="322"/>
      <c r="U27" s="322"/>
      <c r="V27" s="322"/>
      <c r="W27" s="322"/>
      <c r="X27" s="322">
        <f t="shared" si="6"/>
        <v>7</v>
      </c>
      <c r="Y27" s="366">
        <f t="shared" si="7"/>
        <v>28</v>
      </c>
      <c r="Z27" s="366">
        <v>0</v>
      </c>
      <c r="AA27" s="366">
        <f t="shared" si="8"/>
        <v>28</v>
      </c>
    </row>
    <row r="28" spans="2:27" ht="12.75">
      <c r="B28" s="483"/>
      <c r="C28" s="484"/>
      <c r="D28" s="437"/>
      <c r="E28" s="437"/>
      <c r="F28" s="53" t="s">
        <v>19</v>
      </c>
      <c r="G28" s="291"/>
      <c r="H28" s="291"/>
      <c r="I28" s="291"/>
      <c r="J28" s="53">
        <v>4</v>
      </c>
      <c r="K28" s="10">
        <f t="shared" si="5"/>
        <v>28</v>
      </c>
      <c r="L28" s="581"/>
      <c r="M28" s="582"/>
      <c r="O28" s="60">
        <v>0</v>
      </c>
      <c r="P28" s="327">
        <f t="shared" si="9"/>
        <v>0</v>
      </c>
      <c r="R28" s="322">
        <v>5</v>
      </c>
      <c r="S28" s="322">
        <v>2</v>
      </c>
      <c r="T28" s="322"/>
      <c r="U28" s="322"/>
      <c r="V28" s="322"/>
      <c r="W28" s="322"/>
      <c r="X28" s="322">
        <f t="shared" si="6"/>
        <v>7</v>
      </c>
      <c r="Y28" s="366">
        <f t="shared" si="7"/>
        <v>28</v>
      </c>
      <c r="Z28" s="366">
        <v>0</v>
      </c>
      <c r="AA28" s="366">
        <f t="shared" si="8"/>
        <v>28</v>
      </c>
    </row>
    <row r="29" spans="2:27" ht="25.5">
      <c r="B29" s="576" t="s">
        <v>964</v>
      </c>
      <c r="C29" s="577"/>
      <c r="D29" s="53" t="s">
        <v>43</v>
      </c>
      <c r="E29" s="53" t="s">
        <v>16</v>
      </c>
      <c r="F29" s="53" t="s">
        <v>20</v>
      </c>
      <c r="G29" s="181"/>
      <c r="H29" s="181" t="s">
        <v>829</v>
      </c>
      <c r="I29" s="181"/>
      <c r="J29" s="53">
        <v>4</v>
      </c>
      <c r="K29" s="10">
        <f t="shared" si="5"/>
        <v>40</v>
      </c>
      <c r="L29" s="581"/>
      <c r="M29" s="582"/>
      <c r="O29" s="60">
        <v>0</v>
      </c>
      <c r="P29" s="327">
        <f t="shared" si="9"/>
        <v>0</v>
      </c>
      <c r="R29" s="322">
        <v>5</v>
      </c>
      <c r="S29" s="322">
        <v>2</v>
      </c>
      <c r="T29" s="322"/>
      <c r="U29" s="322"/>
      <c r="V29" s="322">
        <v>3</v>
      </c>
      <c r="W29" s="322"/>
      <c r="X29" s="322">
        <f t="shared" si="6"/>
        <v>10</v>
      </c>
      <c r="Y29" s="366">
        <f t="shared" si="7"/>
        <v>40</v>
      </c>
      <c r="Z29" s="366">
        <v>0</v>
      </c>
      <c r="AA29" s="366">
        <f t="shared" si="8"/>
        <v>40</v>
      </c>
    </row>
    <row r="30" spans="2:27" ht="12.75">
      <c r="B30" s="445" t="s">
        <v>282</v>
      </c>
      <c r="C30" s="446"/>
      <c r="D30" s="436" t="s">
        <v>44</v>
      </c>
      <c r="E30" s="436" t="s">
        <v>49</v>
      </c>
      <c r="F30" s="9" t="s">
        <v>20</v>
      </c>
      <c r="G30" s="9" t="s">
        <v>173</v>
      </c>
      <c r="H30" s="9"/>
      <c r="I30" s="9"/>
      <c r="J30" s="53">
        <v>4</v>
      </c>
      <c r="K30" s="10">
        <f t="shared" si="5"/>
        <v>32</v>
      </c>
      <c r="L30" s="449" t="s">
        <v>42</v>
      </c>
      <c r="M30" s="450"/>
      <c r="O30" s="60">
        <v>0</v>
      </c>
      <c r="P30" s="327">
        <f t="shared" si="9"/>
        <v>0</v>
      </c>
      <c r="R30" s="322">
        <v>5</v>
      </c>
      <c r="S30" s="322"/>
      <c r="T30" s="322"/>
      <c r="U30" s="322">
        <v>3</v>
      </c>
      <c r="V30" s="322"/>
      <c r="W30" s="322"/>
      <c r="X30" s="322">
        <f t="shared" si="6"/>
        <v>8</v>
      </c>
      <c r="Y30" s="366">
        <f t="shared" si="7"/>
        <v>32</v>
      </c>
      <c r="Z30" s="366">
        <v>0</v>
      </c>
      <c r="AA30" s="366">
        <f t="shared" si="8"/>
        <v>32</v>
      </c>
    </row>
    <row r="31" spans="2:27" ht="12.75">
      <c r="B31" s="483"/>
      <c r="C31" s="484"/>
      <c r="D31" s="480"/>
      <c r="E31" s="480"/>
      <c r="F31" s="9" t="s">
        <v>19</v>
      </c>
      <c r="G31" s="9" t="s">
        <v>173</v>
      </c>
      <c r="H31" s="9"/>
      <c r="I31" s="9"/>
      <c r="J31" s="53">
        <v>4</v>
      </c>
      <c r="K31" s="10">
        <f t="shared" si="5"/>
        <v>24</v>
      </c>
      <c r="L31" s="451"/>
      <c r="M31" s="452"/>
      <c r="O31" s="60">
        <v>0</v>
      </c>
      <c r="P31" s="327">
        <f t="shared" si="9"/>
        <v>0</v>
      </c>
      <c r="R31" s="322">
        <v>5</v>
      </c>
      <c r="S31" s="322"/>
      <c r="T31" s="322">
        <v>-2</v>
      </c>
      <c r="U31" s="322">
        <v>3</v>
      </c>
      <c r="V31" s="322"/>
      <c r="W31" s="322"/>
      <c r="X31" s="322">
        <f t="shared" si="6"/>
        <v>6</v>
      </c>
      <c r="Y31" s="366">
        <f t="shared" si="7"/>
        <v>24</v>
      </c>
      <c r="Z31" s="366">
        <v>0</v>
      </c>
      <c r="AA31" s="366">
        <f t="shared" si="8"/>
        <v>24</v>
      </c>
    </row>
    <row r="32" spans="2:27" ht="12.75">
      <c r="B32" s="488" t="s">
        <v>283</v>
      </c>
      <c r="C32" s="488" t="s">
        <v>284</v>
      </c>
      <c r="D32" s="436" t="s">
        <v>23</v>
      </c>
      <c r="E32" s="436" t="s">
        <v>17</v>
      </c>
      <c r="F32" s="9" t="s">
        <v>20</v>
      </c>
      <c r="G32" s="9"/>
      <c r="H32" s="9" t="s">
        <v>124</v>
      </c>
      <c r="I32" s="9"/>
      <c r="J32" s="53">
        <v>4</v>
      </c>
      <c r="K32" s="10">
        <f t="shared" si="5"/>
        <v>72</v>
      </c>
      <c r="L32" s="530" t="s">
        <v>42</v>
      </c>
      <c r="M32" s="531"/>
      <c r="O32" s="60">
        <v>0</v>
      </c>
      <c r="P32" s="327">
        <f t="shared" si="9"/>
        <v>0</v>
      </c>
      <c r="R32" s="322">
        <v>10</v>
      </c>
      <c r="S32" s="322">
        <v>5</v>
      </c>
      <c r="T32" s="322"/>
      <c r="U32" s="322"/>
      <c r="V32" s="322">
        <v>3</v>
      </c>
      <c r="W32" s="322"/>
      <c r="X32" s="322">
        <f t="shared" si="6"/>
        <v>18</v>
      </c>
      <c r="Y32" s="366">
        <f t="shared" si="7"/>
        <v>72</v>
      </c>
      <c r="Z32" s="366">
        <v>0</v>
      </c>
      <c r="AA32" s="366">
        <f t="shared" si="8"/>
        <v>72</v>
      </c>
    </row>
    <row r="33" spans="2:27" ht="12.75">
      <c r="B33" s="489"/>
      <c r="C33" s="490"/>
      <c r="D33" s="437"/>
      <c r="E33" s="480"/>
      <c r="F33" s="9" t="s">
        <v>19</v>
      </c>
      <c r="G33" s="9"/>
      <c r="H33" s="9" t="s">
        <v>124</v>
      </c>
      <c r="I33" s="9"/>
      <c r="J33" s="53">
        <v>4</v>
      </c>
      <c r="K33" s="10">
        <f t="shared" si="5"/>
        <v>64</v>
      </c>
      <c r="L33" s="532"/>
      <c r="M33" s="533"/>
      <c r="O33" s="60">
        <v>0</v>
      </c>
      <c r="P33" s="327">
        <f t="shared" si="9"/>
        <v>0</v>
      </c>
      <c r="R33" s="322">
        <v>10</v>
      </c>
      <c r="S33" s="322">
        <v>5</v>
      </c>
      <c r="T33" s="322">
        <v>-2</v>
      </c>
      <c r="U33" s="322"/>
      <c r="V33" s="322">
        <v>3</v>
      </c>
      <c r="W33" s="322"/>
      <c r="X33" s="322">
        <f t="shared" si="6"/>
        <v>16</v>
      </c>
      <c r="Y33" s="366">
        <f t="shared" si="7"/>
        <v>64</v>
      </c>
      <c r="Z33" s="366">
        <v>0</v>
      </c>
      <c r="AA33" s="366">
        <f t="shared" si="8"/>
        <v>64</v>
      </c>
    </row>
    <row r="34" spans="2:27" ht="12.75">
      <c r="B34" s="489"/>
      <c r="C34" s="486" t="s">
        <v>260</v>
      </c>
      <c r="D34" s="437"/>
      <c r="E34" s="436" t="s">
        <v>16</v>
      </c>
      <c r="F34" s="9" t="s">
        <v>20</v>
      </c>
      <c r="G34" s="9"/>
      <c r="H34" s="9" t="s">
        <v>124</v>
      </c>
      <c r="I34" s="9"/>
      <c r="J34" s="53">
        <v>4</v>
      </c>
      <c r="K34" s="10">
        <f t="shared" si="5"/>
        <v>60</v>
      </c>
      <c r="L34" s="532"/>
      <c r="M34" s="533"/>
      <c r="O34" s="60">
        <v>0</v>
      </c>
      <c r="P34" s="327">
        <f t="shared" si="9"/>
        <v>0</v>
      </c>
      <c r="R34" s="322">
        <v>10</v>
      </c>
      <c r="S34" s="322">
        <v>2</v>
      </c>
      <c r="T34" s="322"/>
      <c r="U34" s="322"/>
      <c r="V34" s="322">
        <v>3</v>
      </c>
      <c r="W34" s="322"/>
      <c r="X34" s="322">
        <f t="shared" si="6"/>
        <v>15</v>
      </c>
      <c r="Y34" s="366">
        <f t="shared" si="7"/>
        <v>60</v>
      </c>
      <c r="Z34" s="366">
        <v>0</v>
      </c>
      <c r="AA34" s="366">
        <f t="shared" si="8"/>
        <v>60</v>
      </c>
    </row>
    <row r="35" spans="2:27" ht="12.75">
      <c r="B35" s="490"/>
      <c r="C35" s="487"/>
      <c r="D35" s="480"/>
      <c r="E35" s="480"/>
      <c r="F35" s="9" t="s">
        <v>19</v>
      </c>
      <c r="G35" s="9"/>
      <c r="H35" s="9" t="s">
        <v>124</v>
      </c>
      <c r="I35" s="9"/>
      <c r="J35" s="53">
        <v>4</v>
      </c>
      <c r="K35" s="10">
        <f t="shared" si="5"/>
        <v>52</v>
      </c>
      <c r="L35" s="534"/>
      <c r="M35" s="535"/>
      <c r="O35" s="60">
        <v>0</v>
      </c>
      <c r="P35" s="327">
        <f t="shared" si="9"/>
        <v>0</v>
      </c>
      <c r="R35" s="322">
        <v>10</v>
      </c>
      <c r="S35" s="322">
        <v>2</v>
      </c>
      <c r="T35" s="322">
        <v>-2</v>
      </c>
      <c r="U35" s="322"/>
      <c r="V35" s="322">
        <v>3</v>
      </c>
      <c r="W35" s="322"/>
      <c r="X35" s="322">
        <f t="shared" si="6"/>
        <v>13</v>
      </c>
      <c r="Y35" s="366">
        <f t="shared" si="7"/>
        <v>52</v>
      </c>
      <c r="Z35" s="366">
        <v>0</v>
      </c>
      <c r="AA35" s="366">
        <f t="shared" si="8"/>
        <v>52</v>
      </c>
    </row>
    <row r="36" spans="2:27" ht="12.75">
      <c r="B36" s="445" t="s">
        <v>285</v>
      </c>
      <c r="C36" s="446"/>
      <c r="D36" s="9" t="s">
        <v>23</v>
      </c>
      <c r="E36" s="436" t="s">
        <v>16</v>
      </c>
      <c r="F36" s="436" t="s">
        <v>20</v>
      </c>
      <c r="G36" s="5"/>
      <c r="H36" s="14"/>
      <c r="I36" s="14"/>
      <c r="J36" s="53">
        <v>4</v>
      </c>
      <c r="K36" s="10">
        <f t="shared" si="5"/>
        <v>48</v>
      </c>
      <c r="L36" s="449" t="s">
        <v>42</v>
      </c>
      <c r="M36" s="450"/>
      <c r="O36" s="60">
        <v>0</v>
      </c>
      <c r="P36" s="327">
        <f t="shared" si="9"/>
        <v>0</v>
      </c>
      <c r="R36" s="322">
        <v>10</v>
      </c>
      <c r="S36" s="322">
        <v>2</v>
      </c>
      <c r="T36" s="322"/>
      <c r="U36" s="322"/>
      <c r="V36" s="322"/>
      <c r="W36" s="322"/>
      <c r="X36" s="322">
        <f t="shared" si="6"/>
        <v>12</v>
      </c>
      <c r="Y36" s="366">
        <f t="shared" si="7"/>
        <v>48</v>
      </c>
      <c r="Z36" s="366">
        <v>0</v>
      </c>
      <c r="AA36" s="366">
        <f t="shared" si="8"/>
        <v>48</v>
      </c>
    </row>
    <row r="37" spans="2:27" ht="12.75">
      <c r="B37" s="458"/>
      <c r="C37" s="459"/>
      <c r="D37" s="9" t="s">
        <v>825</v>
      </c>
      <c r="E37" s="437"/>
      <c r="F37" s="480"/>
      <c r="G37" s="6" t="s">
        <v>63</v>
      </c>
      <c r="H37" s="14"/>
      <c r="I37" s="14"/>
      <c r="J37" s="53">
        <v>4</v>
      </c>
      <c r="K37" s="10">
        <f t="shared" si="5"/>
        <v>40</v>
      </c>
      <c r="L37" s="581"/>
      <c r="M37" s="582"/>
      <c r="O37" s="60">
        <v>0</v>
      </c>
      <c r="P37" s="327">
        <f t="shared" si="9"/>
        <v>0</v>
      </c>
      <c r="R37" s="322">
        <v>5</v>
      </c>
      <c r="S37" s="322">
        <v>2</v>
      </c>
      <c r="T37" s="322"/>
      <c r="U37" s="322">
        <v>3</v>
      </c>
      <c r="V37" s="322"/>
      <c r="W37" s="322"/>
      <c r="X37" s="322">
        <f t="shared" si="6"/>
        <v>10</v>
      </c>
      <c r="Y37" s="366">
        <f t="shared" si="7"/>
        <v>40</v>
      </c>
      <c r="Z37" s="366">
        <v>0</v>
      </c>
      <c r="AA37" s="366">
        <f t="shared" si="8"/>
        <v>40</v>
      </c>
    </row>
    <row r="38" spans="2:27" ht="12.75">
      <c r="B38" s="458"/>
      <c r="C38" s="459"/>
      <c r="D38" s="9" t="s">
        <v>23</v>
      </c>
      <c r="E38" s="437"/>
      <c r="F38" s="436" t="s">
        <v>19</v>
      </c>
      <c r="G38" s="5"/>
      <c r="H38" s="14"/>
      <c r="I38" s="14"/>
      <c r="J38" s="53">
        <v>4</v>
      </c>
      <c r="K38" s="10">
        <f t="shared" si="5"/>
        <v>40</v>
      </c>
      <c r="L38" s="581"/>
      <c r="M38" s="582"/>
      <c r="O38" s="60">
        <v>0</v>
      </c>
      <c r="P38" s="327">
        <f t="shared" si="9"/>
        <v>0</v>
      </c>
      <c r="R38" s="322">
        <v>10</v>
      </c>
      <c r="S38" s="322">
        <v>2</v>
      </c>
      <c r="T38" s="322">
        <v>-2</v>
      </c>
      <c r="U38" s="322"/>
      <c r="V38" s="322"/>
      <c r="W38" s="322"/>
      <c r="X38" s="322">
        <f t="shared" si="6"/>
        <v>10</v>
      </c>
      <c r="Y38" s="366">
        <f t="shared" si="7"/>
        <v>40</v>
      </c>
      <c r="Z38" s="366">
        <v>0</v>
      </c>
      <c r="AA38" s="366">
        <f t="shared" si="8"/>
        <v>40</v>
      </c>
    </row>
    <row r="39" spans="2:27" ht="12.75">
      <c r="B39" s="483"/>
      <c r="C39" s="484"/>
      <c r="D39" s="71" t="s">
        <v>825</v>
      </c>
      <c r="E39" s="480"/>
      <c r="F39" s="480"/>
      <c r="G39" s="6" t="s">
        <v>63</v>
      </c>
      <c r="H39" s="14"/>
      <c r="I39" s="14"/>
      <c r="J39" s="53">
        <v>4</v>
      </c>
      <c r="K39" s="10">
        <f t="shared" si="5"/>
        <v>32</v>
      </c>
      <c r="L39" s="451"/>
      <c r="M39" s="452"/>
      <c r="O39" s="60">
        <v>0</v>
      </c>
      <c r="P39" s="327">
        <f t="shared" si="9"/>
        <v>0</v>
      </c>
      <c r="R39" s="322">
        <v>5</v>
      </c>
      <c r="S39" s="322">
        <v>2</v>
      </c>
      <c r="T39" s="322">
        <v>-2</v>
      </c>
      <c r="U39" s="322">
        <v>3</v>
      </c>
      <c r="V39" s="322"/>
      <c r="W39" s="322"/>
      <c r="X39" s="322">
        <f t="shared" si="6"/>
        <v>8</v>
      </c>
      <c r="Y39" s="366">
        <f t="shared" si="7"/>
        <v>32</v>
      </c>
      <c r="Z39" s="366">
        <v>0</v>
      </c>
      <c r="AA39" s="366">
        <f t="shared" si="8"/>
        <v>32</v>
      </c>
    </row>
    <row r="40" spans="2:27" ht="12.75">
      <c r="B40" s="524" t="s">
        <v>233</v>
      </c>
      <c r="C40" s="525"/>
      <c r="D40" s="73" t="s">
        <v>826</v>
      </c>
      <c r="E40" s="1" t="s">
        <v>49</v>
      </c>
      <c r="F40" s="9" t="s">
        <v>19</v>
      </c>
      <c r="G40" s="6" t="s">
        <v>63</v>
      </c>
      <c r="H40" s="6"/>
      <c r="I40" s="6"/>
      <c r="J40" s="53">
        <v>4</v>
      </c>
      <c r="K40" s="10">
        <f t="shared" si="5"/>
        <v>44</v>
      </c>
      <c r="L40" s="423" t="s">
        <v>59</v>
      </c>
      <c r="M40" s="424"/>
      <c r="O40" s="60">
        <v>0</v>
      </c>
      <c r="P40" s="327">
        <f t="shared" si="9"/>
        <v>0</v>
      </c>
      <c r="R40" s="322">
        <v>10</v>
      </c>
      <c r="S40" s="322"/>
      <c r="T40" s="322">
        <v>-2</v>
      </c>
      <c r="U40" s="322">
        <v>3</v>
      </c>
      <c r="V40" s="322"/>
      <c r="W40" s="322"/>
      <c r="X40" s="322">
        <f t="shared" si="6"/>
        <v>11</v>
      </c>
      <c r="Y40" s="366">
        <f t="shared" si="7"/>
        <v>44</v>
      </c>
      <c r="Z40" s="366">
        <v>0</v>
      </c>
      <c r="AA40" s="366">
        <f t="shared" si="8"/>
        <v>44</v>
      </c>
    </row>
    <row r="41" spans="2:27" ht="19.5" customHeight="1">
      <c r="B41" s="488" t="s">
        <v>286</v>
      </c>
      <c r="C41" s="486" t="s">
        <v>277</v>
      </c>
      <c r="D41" s="436" t="s">
        <v>268</v>
      </c>
      <c r="E41" s="436" t="s">
        <v>16</v>
      </c>
      <c r="F41" s="9" t="s">
        <v>20</v>
      </c>
      <c r="G41" s="9"/>
      <c r="H41" s="9"/>
      <c r="I41" s="9"/>
      <c r="J41" s="53">
        <v>4</v>
      </c>
      <c r="K41" s="10">
        <f t="shared" si="5"/>
        <v>28</v>
      </c>
      <c r="L41" s="530" t="s">
        <v>59</v>
      </c>
      <c r="M41" s="531"/>
      <c r="O41" s="60">
        <v>0</v>
      </c>
      <c r="P41" s="327">
        <f t="shared" si="9"/>
        <v>0</v>
      </c>
      <c r="R41" s="322">
        <v>5</v>
      </c>
      <c r="S41" s="322">
        <v>2</v>
      </c>
      <c r="T41" s="322"/>
      <c r="U41" s="322"/>
      <c r="V41" s="322"/>
      <c r="W41" s="322"/>
      <c r="X41" s="322">
        <f t="shared" si="6"/>
        <v>7</v>
      </c>
      <c r="Y41" s="366">
        <f t="shared" si="7"/>
        <v>28</v>
      </c>
      <c r="Z41" s="366">
        <v>0</v>
      </c>
      <c r="AA41" s="366">
        <f t="shared" si="8"/>
        <v>28</v>
      </c>
    </row>
    <row r="42" spans="2:27" ht="19.5" customHeight="1">
      <c r="B42" s="490"/>
      <c r="C42" s="487"/>
      <c r="D42" s="480"/>
      <c r="E42" s="480"/>
      <c r="F42" s="9" t="s">
        <v>19</v>
      </c>
      <c r="G42" s="9"/>
      <c r="H42" s="9"/>
      <c r="I42" s="9"/>
      <c r="J42" s="53">
        <v>4</v>
      </c>
      <c r="K42" s="10">
        <f t="shared" si="5"/>
        <v>20</v>
      </c>
      <c r="L42" s="534"/>
      <c r="M42" s="535"/>
      <c r="O42" s="60">
        <v>0</v>
      </c>
      <c r="P42" s="327">
        <f t="shared" si="9"/>
        <v>0</v>
      </c>
      <c r="R42" s="322">
        <v>5</v>
      </c>
      <c r="S42" s="322">
        <v>2</v>
      </c>
      <c r="T42" s="322">
        <v>-2</v>
      </c>
      <c r="U42" s="322"/>
      <c r="V42" s="322"/>
      <c r="W42" s="322"/>
      <c r="X42" s="322">
        <f t="shared" si="6"/>
        <v>5</v>
      </c>
      <c r="Y42" s="366">
        <f t="shared" si="7"/>
        <v>20</v>
      </c>
      <c r="Z42" s="366">
        <v>0</v>
      </c>
      <c r="AA42" s="366">
        <f t="shared" si="8"/>
        <v>20</v>
      </c>
    </row>
    <row r="43" spans="2:27" ht="12.75">
      <c r="B43" s="488" t="s">
        <v>287</v>
      </c>
      <c r="C43" s="486" t="s">
        <v>288</v>
      </c>
      <c r="D43" s="436" t="s">
        <v>268</v>
      </c>
      <c r="E43" s="436" t="s">
        <v>16</v>
      </c>
      <c r="F43" s="9" t="s">
        <v>20</v>
      </c>
      <c r="G43" s="60"/>
      <c r="H43" s="60"/>
      <c r="I43" s="60"/>
      <c r="J43" s="53">
        <v>4</v>
      </c>
      <c r="K43" s="10">
        <f t="shared" si="5"/>
        <v>28</v>
      </c>
      <c r="L43" s="530" t="s">
        <v>59</v>
      </c>
      <c r="M43" s="531"/>
      <c r="O43" s="60">
        <v>0</v>
      </c>
      <c r="P43" s="327">
        <f t="shared" si="9"/>
        <v>0</v>
      </c>
      <c r="R43" s="322">
        <v>5</v>
      </c>
      <c r="S43" s="322">
        <v>2</v>
      </c>
      <c r="T43" s="322"/>
      <c r="U43" s="322"/>
      <c r="V43" s="322"/>
      <c r="W43" s="322"/>
      <c r="X43" s="322">
        <f t="shared" si="6"/>
        <v>7</v>
      </c>
      <c r="Y43" s="366">
        <f t="shared" si="7"/>
        <v>28</v>
      </c>
      <c r="Z43" s="366">
        <v>0</v>
      </c>
      <c r="AA43" s="366">
        <f t="shared" si="8"/>
        <v>28</v>
      </c>
    </row>
    <row r="44" spans="2:27" ht="12.75">
      <c r="B44" s="490"/>
      <c r="C44" s="487"/>
      <c r="D44" s="480"/>
      <c r="E44" s="480"/>
      <c r="F44" s="9" t="s">
        <v>19</v>
      </c>
      <c r="G44" s="60"/>
      <c r="H44" s="60"/>
      <c r="I44" s="60"/>
      <c r="J44" s="53">
        <v>4</v>
      </c>
      <c r="K44" s="10">
        <f t="shared" si="5"/>
        <v>20</v>
      </c>
      <c r="L44" s="534"/>
      <c r="M44" s="535"/>
      <c r="O44" s="60">
        <v>0</v>
      </c>
      <c r="P44" s="327">
        <f t="shared" si="9"/>
        <v>0</v>
      </c>
      <c r="R44" s="322">
        <v>5</v>
      </c>
      <c r="S44" s="322">
        <v>2</v>
      </c>
      <c r="T44" s="322">
        <v>-2</v>
      </c>
      <c r="U44" s="322"/>
      <c r="V44" s="322"/>
      <c r="W44" s="322"/>
      <c r="X44" s="322">
        <f t="shared" si="6"/>
        <v>5</v>
      </c>
      <c r="Y44" s="366">
        <f t="shared" si="7"/>
        <v>20</v>
      </c>
      <c r="Z44" s="366">
        <v>0</v>
      </c>
      <c r="AA44" s="366">
        <f t="shared" si="8"/>
        <v>20</v>
      </c>
    </row>
    <row r="45" spans="2:27" ht="12.75">
      <c r="B45" s="488" t="s">
        <v>289</v>
      </c>
      <c r="C45" s="486" t="s">
        <v>288</v>
      </c>
      <c r="D45" s="436" t="s">
        <v>268</v>
      </c>
      <c r="E45" s="436" t="s">
        <v>16</v>
      </c>
      <c r="F45" s="9" t="s">
        <v>20</v>
      </c>
      <c r="G45" s="60"/>
      <c r="H45" s="60"/>
      <c r="I45" s="60"/>
      <c r="J45" s="53">
        <v>4</v>
      </c>
      <c r="K45" s="10">
        <f t="shared" si="5"/>
        <v>28</v>
      </c>
      <c r="L45" s="530" t="s">
        <v>59</v>
      </c>
      <c r="M45" s="531"/>
      <c r="O45" s="60">
        <v>0</v>
      </c>
      <c r="P45" s="327">
        <f t="shared" si="9"/>
        <v>0</v>
      </c>
      <c r="R45" s="322">
        <v>5</v>
      </c>
      <c r="S45" s="322">
        <v>2</v>
      </c>
      <c r="T45" s="322"/>
      <c r="U45" s="322"/>
      <c r="V45" s="322"/>
      <c r="W45" s="322"/>
      <c r="X45" s="322">
        <f t="shared" si="6"/>
        <v>7</v>
      </c>
      <c r="Y45" s="366">
        <f t="shared" si="7"/>
        <v>28</v>
      </c>
      <c r="Z45" s="366">
        <v>0</v>
      </c>
      <c r="AA45" s="366">
        <f t="shared" si="8"/>
        <v>28</v>
      </c>
    </row>
    <row r="46" spans="2:27" ht="12.75">
      <c r="B46" s="490"/>
      <c r="C46" s="487"/>
      <c r="D46" s="480"/>
      <c r="E46" s="480"/>
      <c r="F46" s="9" t="s">
        <v>19</v>
      </c>
      <c r="G46" s="60"/>
      <c r="H46" s="60"/>
      <c r="I46" s="60"/>
      <c r="J46" s="53">
        <v>4</v>
      </c>
      <c r="K46" s="10">
        <f t="shared" si="5"/>
        <v>20</v>
      </c>
      <c r="L46" s="534"/>
      <c r="M46" s="535"/>
      <c r="O46" s="60">
        <v>0</v>
      </c>
      <c r="P46" s="327">
        <f t="shared" si="9"/>
        <v>0</v>
      </c>
      <c r="R46" s="322">
        <v>5</v>
      </c>
      <c r="S46" s="322">
        <v>2</v>
      </c>
      <c r="T46" s="322">
        <v>-2</v>
      </c>
      <c r="U46" s="322"/>
      <c r="V46" s="322"/>
      <c r="W46" s="322"/>
      <c r="X46" s="322">
        <f t="shared" si="6"/>
        <v>5</v>
      </c>
      <c r="Y46" s="366">
        <f t="shared" si="7"/>
        <v>20</v>
      </c>
      <c r="Z46" s="366">
        <v>0</v>
      </c>
      <c r="AA46" s="366">
        <f t="shared" si="8"/>
        <v>20</v>
      </c>
    </row>
    <row r="47" spans="2:27" ht="12.75">
      <c r="B47" s="92" t="s">
        <v>290</v>
      </c>
      <c r="C47" s="60" t="s">
        <v>288</v>
      </c>
      <c r="D47" s="53" t="s">
        <v>32</v>
      </c>
      <c r="E47" s="9"/>
      <c r="F47" s="91" t="s">
        <v>20</v>
      </c>
      <c r="G47" s="53" t="s">
        <v>63</v>
      </c>
      <c r="H47" s="53"/>
      <c r="I47" s="53"/>
      <c r="J47" s="53">
        <v>4</v>
      </c>
      <c r="K47" s="10">
        <f t="shared" si="5"/>
        <v>52</v>
      </c>
      <c r="L47" s="530" t="s">
        <v>42</v>
      </c>
      <c r="M47" s="531"/>
      <c r="O47" s="60">
        <v>0</v>
      </c>
      <c r="P47" s="327">
        <f t="shared" si="9"/>
        <v>0</v>
      </c>
      <c r="R47" s="322">
        <v>10</v>
      </c>
      <c r="S47" s="322"/>
      <c r="T47" s="322"/>
      <c r="U47" s="322">
        <v>3</v>
      </c>
      <c r="V47" s="322"/>
      <c r="W47" s="322"/>
      <c r="X47" s="322">
        <f t="shared" si="6"/>
        <v>13</v>
      </c>
      <c r="Y47" s="366">
        <f t="shared" si="7"/>
        <v>52</v>
      </c>
      <c r="Z47" s="366">
        <v>0</v>
      </c>
      <c r="AA47" s="366">
        <f t="shared" si="8"/>
        <v>52</v>
      </c>
    </row>
    <row r="48" spans="2:27" ht="12.75">
      <c r="B48" s="92" t="s">
        <v>291</v>
      </c>
      <c r="C48" s="60" t="s">
        <v>288</v>
      </c>
      <c r="D48" s="53" t="s">
        <v>33</v>
      </c>
      <c r="E48" s="9"/>
      <c r="F48" s="91" t="s">
        <v>20</v>
      </c>
      <c r="G48" s="53" t="s">
        <v>63</v>
      </c>
      <c r="H48" s="53"/>
      <c r="I48" s="53"/>
      <c r="J48" s="53">
        <v>4</v>
      </c>
      <c r="K48" s="10">
        <f t="shared" si="5"/>
        <v>52</v>
      </c>
      <c r="L48" s="534"/>
      <c r="M48" s="535"/>
      <c r="O48" s="60">
        <v>0</v>
      </c>
      <c r="P48" s="327">
        <f t="shared" si="9"/>
        <v>0</v>
      </c>
      <c r="R48" s="322">
        <v>10</v>
      </c>
      <c r="S48" s="322"/>
      <c r="T48" s="322"/>
      <c r="U48" s="322">
        <v>3</v>
      </c>
      <c r="V48" s="322"/>
      <c r="W48" s="322"/>
      <c r="X48" s="322">
        <f t="shared" si="6"/>
        <v>13</v>
      </c>
      <c r="Y48" s="366">
        <f t="shared" si="7"/>
        <v>52</v>
      </c>
      <c r="Z48" s="366">
        <v>0</v>
      </c>
      <c r="AA48" s="366">
        <f t="shared" si="8"/>
        <v>52</v>
      </c>
    </row>
    <row r="49" spans="2:27" ht="12.75">
      <c r="B49" s="504" t="s">
        <v>56</v>
      </c>
      <c r="C49" s="505"/>
      <c r="D49" s="73" t="s">
        <v>125</v>
      </c>
      <c r="E49" s="1"/>
      <c r="F49" s="9"/>
      <c r="G49" s="14"/>
      <c r="H49" s="14"/>
      <c r="I49" s="14"/>
      <c r="J49" s="10">
        <v>1</v>
      </c>
      <c r="K49" s="10">
        <f t="shared" si="5"/>
        <v>5</v>
      </c>
      <c r="L49" s="425" t="s">
        <v>245</v>
      </c>
      <c r="M49" s="424"/>
      <c r="O49" s="60">
        <v>0</v>
      </c>
      <c r="P49" s="327">
        <f t="shared" si="9"/>
        <v>0</v>
      </c>
      <c r="R49" s="322">
        <v>5</v>
      </c>
      <c r="S49" s="322"/>
      <c r="T49" s="322"/>
      <c r="U49" s="322"/>
      <c r="V49" s="322"/>
      <c r="W49" s="322"/>
      <c r="X49" s="322">
        <f t="shared" si="6"/>
        <v>5</v>
      </c>
      <c r="Y49" s="366">
        <f t="shared" si="7"/>
        <v>5</v>
      </c>
      <c r="Z49" s="366">
        <v>0</v>
      </c>
      <c r="AA49" s="366">
        <f t="shared" si="8"/>
        <v>5</v>
      </c>
    </row>
    <row r="50" spans="2:13" ht="12.75">
      <c r="B50" s="102" t="s">
        <v>72</v>
      </c>
      <c r="C50" s="103"/>
      <c r="D50" s="103"/>
      <c r="E50" s="103"/>
      <c r="F50" s="103"/>
      <c r="G50" s="103"/>
      <c r="H50" s="103"/>
      <c r="I50" s="103"/>
      <c r="J50" s="103"/>
      <c r="K50" s="111"/>
      <c r="L50" s="103"/>
      <c r="M50" s="99"/>
    </row>
    <row r="51" spans="2:16" ht="12.75">
      <c r="B51" s="21" t="s">
        <v>292</v>
      </c>
      <c r="C51" s="22"/>
      <c r="D51" s="22"/>
      <c r="E51" s="22"/>
      <c r="F51" s="22"/>
      <c r="G51" s="22"/>
      <c r="H51" s="22"/>
      <c r="I51" s="22"/>
      <c r="J51" s="22"/>
      <c r="K51" s="336"/>
      <c r="L51" s="22"/>
      <c r="M51" s="23"/>
      <c r="O51" s="200">
        <f>SUM(O5:O50)</f>
        <v>1</v>
      </c>
      <c r="P51" s="332">
        <f>SUM(P5:P50)</f>
        <v>0</v>
      </c>
    </row>
    <row r="52" spans="2:13" ht="12.75">
      <c r="B52" s="24" t="s">
        <v>293</v>
      </c>
      <c r="C52" s="25"/>
      <c r="D52" s="25"/>
      <c r="E52" s="25"/>
      <c r="F52" s="25"/>
      <c r="G52" s="25"/>
      <c r="H52" s="25"/>
      <c r="I52" s="25"/>
      <c r="J52" s="25"/>
      <c r="K52" s="337"/>
      <c r="L52" s="25"/>
      <c r="M52" s="26"/>
    </row>
    <row r="53" ht="10.5" customHeight="1"/>
    <row r="54" ht="10.5" customHeight="1"/>
    <row r="55" spans="2:13" ht="15.75">
      <c r="B55" s="506" t="s">
        <v>100</v>
      </c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8"/>
    </row>
    <row r="56" spans="2:27" ht="12.75" customHeight="1">
      <c r="B56" s="428" t="s">
        <v>35</v>
      </c>
      <c r="C56" s="429"/>
      <c r="D56" s="434" t="s">
        <v>36</v>
      </c>
      <c r="E56" s="434" t="s">
        <v>37</v>
      </c>
      <c r="F56" s="434" t="s">
        <v>38</v>
      </c>
      <c r="G56" s="434" t="s">
        <v>39</v>
      </c>
      <c r="H56" s="499" t="s">
        <v>1104</v>
      </c>
      <c r="I56" s="499"/>
      <c r="J56" s="426" t="s">
        <v>40</v>
      </c>
      <c r="K56" s="472" t="s">
        <v>45</v>
      </c>
      <c r="L56" s="441" t="s">
        <v>41</v>
      </c>
      <c r="M56" s="442"/>
      <c r="N56" s="98"/>
      <c r="R56" s="460" t="s">
        <v>119</v>
      </c>
      <c r="S56" s="460" t="s">
        <v>37</v>
      </c>
      <c r="T56" s="460" t="s">
        <v>38</v>
      </c>
      <c r="U56" s="460" t="s">
        <v>120</v>
      </c>
      <c r="V56" s="460" t="s">
        <v>1102</v>
      </c>
      <c r="W56" s="460" t="s">
        <v>1103</v>
      </c>
      <c r="X56" s="460" t="s">
        <v>121</v>
      </c>
      <c r="Y56" s="419" t="s">
        <v>1123</v>
      </c>
      <c r="Z56" s="419" t="s">
        <v>1124</v>
      </c>
      <c r="AA56" s="419" t="s">
        <v>1125</v>
      </c>
    </row>
    <row r="57" spans="2:27" ht="12.75">
      <c r="B57" s="430"/>
      <c r="C57" s="431"/>
      <c r="D57" s="435"/>
      <c r="E57" s="435"/>
      <c r="F57" s="435"/>
      <c r="G57" s="435"/>
      <c r="H57" s="280" t="s">
        <v>1102</v>
      </c>
      <c r="I57" s="279" t="s">
        <v>1103</v>
      </c>
      <c r="J57" s="427"/>
      <c r="K57" s="473"/>
      <c r="L57" s="443"/>
      <c r="M57" s="444"/>
      <c r="N57" s="98"/>
      <c r="R57" s="461"/>
      <c r="S57" s="461"/>
      <c r="T57" s="461"/>
      <c r="U57" s="461"/>
      <c r="V57" s="461"/>
      <c r="W57" s="461"/>
      <c r="X57" s="461"/>
      <c r="Y57" s="420"/>
      <c r="Z57" s="420"/>
      <c r="AA57" s="420"/>
    </row>
    <row r="58" spans="2:27" ht="12.75">
      <c r="B58" s="15" t="s">
        <v>294</v>
      </c>
      <c r="C58" s="95"/>
      <c r="D58" s="19"/>
      <c r="E58" s="19"/>
      <c r="F58" s="19"/>
      <c r="G58" s="19"/>
      <c r="H58" s="19"/>
      <c r="I58" s="19"/>
      <c r="J58" s="19"/>
      <c r="K58" s="17"/>
      <c r="L58" s="19"/>
      <c r="M58" s="99"/>
      <c r="N58" s="98"/>
      <c r="R58" s="44"/>
      <c r="S58" s="45"/>
      <c r="T58" s="45"/>
      <c r="U58" s="45"/>
      <c r="V58" s="45"/>
      <c r="W58" s="45"/>
      <c r="X58" s="46"/>
      <c r="Y58" s="367"/>
      <c r="Z58" s="367"/>
      <c r="AA58" s="372"/>
    </row>
    <row r="59" spans="2:27" ht="12.75">
      <c r="B59" s="504" t="s">
        <v>965</v>
      </c>
      <c r="C59" s="505"/>
      <c r="D59" s="71" t="s">
        <v>826</v>
      </c>
      <c r="E59" s="9" t="s">
        <v>16</v>
      </c>
      <c r="F59" s="48" t="s">
        <v>19</v>
      </c>
      <c r="G59" s="48" t="s">
        <v>63</v>
      </c>
      <c r="H59" s="48"/>
      <c r="I59" s="48"/>
      <c r="J59" s="10">
        <v>4</v>
      </c>
      <c r="K59" s="10">
        <f>AA59</f>
        <v>52</v>
      </c>
      <c r="L59" s="423" t="s">
        <v>110</v>
      </c>
      <c r="M59" s="424"/>
      <c r="N59" s="96"/>
      <c r="O59" s="60">
        <v>0</v>
      </c>
      <c r="P59" s="327">
        <f>O59*K59</f>
        <v>0</v>
      </c>
      <c r="R59" s="322">
        <v>10</v>
      </c>
      <c r="S59" s="322">
        <v>2</v>
      </c>
      <c r="T59" s="322">
        <v>-2</v>
      </c>
      <c r="U59" s="322">
        <v>3</v>
      </c>
      <c r="V59" s="322"/>
      <c r="W59" s="322"/>
      <c r="X59" s="322">
        <f>SUM(R59:W59)</f>
        <v>13</v>
      </c>
      <c r="Y59" s="366">
        <f>X59*J59</f>
        <v>52</v>
      </c>
      <c r="Z59" s="366">
        <v>0</v>
      </c>
      <c r="AA59" s="366">
        <f>Y59+Z59</f>
        <v>52</v>
      </c>
    </row>
    <row r="60" spans="2:27" ht="12.75">
      <c r="B60" s="504" t="s">
        <v>295</v>
      </c>
      <c r="C60" s="505"/>
      <c r="D60" s="71" t="s">
        <v>1109</v>
      </c>
      <c r="E60" s="9"/>
      <c r="F60" s="48" t="s">
        <v>20</v>
      </c>
      <c r="G60" s="14"/>
      <c r="H60" s="14"/>
      <c r="I60" s="14"/>
      <c r="J60" s="10">
        <v>1</v>
      </c>
      <c r="K60" s="10">
        <f>AA60</f>
        <v>30</v>
      </c>
      <c r="L60" s="423" t="s">
        <v>59</v>
      </c>
      <c r="M60" s="424"/>
      <c r="N60" s="96"/>
      <c r="O60" s="60">
        <v>0</v>
      </c>
      <c r="P60" s="327">
        <f>O60*K60</f>
        <v>0</v>
      </c>
      <c r="R60" s="322">
        <v>30</v>
      </c>
      <c r="S60" s="322"/>
      <c r="T60" s="322"/>
      <c r="U60" s="322"/>
      <c r="V60" s="322"/>
      <c r="W60" s="322"/>
      <c r="X60" s="322">
        <f>SUM(R60:W60)</f>
        <v>30</v>
      </c>
      <c r="Y60" s="366">
        <f>X60*J60</f>
        <v>30</v>
      </c>
      <c r="Z60" s="366">
        <v>0</v>
      </c>
      <c r="AA60" s="366">
        <f>Y60+Z60</f>
        <v>30</v>
      </c>
    </row>
    <row r="61" spans="2:27" ht="12.75">
      <c r="B61" s="617" t="s">
        <v>296</v>
      </c>
      <c r="C61" s="618"/>
      <c r="D61" s="73" t="s">
        <v>827</v>
      </c>
      <c r="E61" s="71"/>
      <c r="F61" s="9" t="s">
        <v>20</v>
      </c>
      <c r="G61" s="9"/>
      <c r="H61" s="9"/>
      <c r="I61" s="9"/>
      <c r="J61" s="10">
        <v>1</v>
      </c>
      <c r="K61" s="10">
        <f>AA61</f>
        <v>20</v>
      </c>
      <c r="L61" s="423" t="s">
        <v>110</v>
      </c>
      <c r="M61" s="424"/>
      <c r="N61" s="96"/>
      <c r="O61" s="60">
        <v>0</v>
      </c>
      <c r="P61" s="327">
        <f>O61*K61</f>
        <v>0</v>
      </c>
      <c r="R61" s="322">
        <v>20</v>
      </c>
      <c r="S61" s="322"/>
      <c r="T61" s="322"/>
      <c r="U61" s="322"/>
      <c r="V61" s="322"/>
      <c r="W61" s="322"/>
      <c r="X61" s="322">
        <f>SUM(R61:W61)</f>
        <v>20</v>
      </c>
      <c r="Y61" s="366">
        <f>X61*J61</f>
        <v>20</v>
      </c>
      <c r="Z61" s="366">
        <v>0</v>
      </c>
      <c r="AA61" s="366">
        <f>Y61+Z61</f>
        <v>20</v>
      </c>
    </row>
    <row r="62" spans="2:27" ht="12.75">
      <c r="B62" s="102" t="s">
        <v>297</v>
      </c>
      <c r="C62" s="95"/>
      <c r="D62" s="19"/>
      <c r="E62" s="19"/>
      <c r="F62" s="19"/>
      <c r="G62" s="19"/>
      <c r="H62" s="19"/>
      <c r="I62" s="19"/>
      <c r="J62" s="19"/>
      <c r="K62" s="17"/>
      <c r="L62" s="19"/>
      <c r="M62" s="99"/>
      <c r="N62" s="98"/>
      <c r="R62" s="44"/>
      <c r="S62" s="45"/>
      <c r="T62" s="45"/>
      <c r="U62" s="45"/>
      <c r="V62" s="45"/>
      <c r="W62" s="45"/>
      <c r="X62" s="46"/>
      <c r="Y62" s="367"/>
      <c r="Z62" s="367"/>
      <c r="AA62" s="372"/>
    </row>
    <row r="63" spans="2:27" ht="12.75" customHeight="1">
      <c r="B63" s="445" t="s">
        <v>300</v>
      </c>
      <c r="C63" s="446"/>
      <c r="D63" s="436" t="s">
        <v>23</v>
      </c>
      <c r="E63" s="1" t="s">
        <v>17</v>
      </c>
      <c r="F63" s="9" t="s">
        <v>20</v>
      </c>
      <c r="G63" s="9"/>
      <c r="H63" s="9" t="s">
        <v>124</v>
      </c>
      <c r="I63" s="9"/>
      <c r="J63" s="53">
        <v>4</v>
      </c>
      <c r="K63" s="10">
        <f aca="true" t="shared" si="10" ref="K63:K68">AA63</f>
        <v>72</v>
      </c>
      <c r="L63" s="530" t="s">
        <v>298</v>
      </c>
      <c r="M63" s="531"/>
      <c r="O63" s="60">
        <v>0</v>
      </c>
      <c r="P63" s="327">
        <f aca="true" t="shared" si="11" ref="P63:P68">O63*K63</f>
        <v>0</v>
      </c>
      <c r="R63" s="322">
        <v>10</v>
      </c>
      <c r="S63" s="322">
        <v>5</v>
      </c>
      <c r="T63" s="322"/>
      <c r="U63" s="322"/>
      <c r="V63" s="322">
        <v>3</v>
      </c>
      <c r="W63" s="322"/>
      <c r="X63" s="322">
        <f aca="true" t="shared" si="12" ref="X63:X68">SUM(R63:W63)</f>
        <v>18</v>
      </c>
      <c r="Y63" s="366">
        <f aca="true" t="shared" si="13" ref="Y63:Y68">X63*J63</f>
        <v>72</v>
      </c>
      <c r="Z63" s="366">
        <v>0</v>
      </c>
      <c r="AA63" s="366">
        <f aca="true" t="shared" si="14" ref="AA63:AA68">Y63+Z63</f>
        <v>72</v>
      </c>
    </row>
    <row r="64" spans="2:27" ht="12.75">
      <c r="B64" s="483"/>
      <c r="C64" s="484"/>
      <c r="D64" s="480"/>
      <c r="E64" s="1" t="s">
        <v>16</v>
      </c>
      <c r="F64" s="9" t="s">
        <v>20</v>
      </c>
      <c r="G64" s="9"/>
      <c r="H64" s="9" t="s">
        <v>124</v>
      </c>
      <c r="I64" s="9"/>
      <c r="J64" s="53">
        <v>4</v>
      </c>
      <c r="K64" s="10">
        <f t="shared" si="10"/>
        <v>60</v>
      </c>
      <c r="L64" s="534"/>
      <c r="M64" s="535"/>
      <c r="O64" s="60">
        <v>0</v>
      </c>
      <c r="P64" s="327">
        <f t="shared" si="11"/>
        <v>0</v>
      </c>
      <c r="R64" s="322">
        <v>10</v>
      </c>
      <c r="S64" s="322">
        <v>2</v>
      </c>
      <c r="T64" s="322"/>
      <c r="U64" s="322"/>
      <c r="V64" s="322">
        <v>3</v>
      </c>
      <c r="W64" s="322"/>
      <c r="X64" s="322">
        <f t="shared" si="12"/>
        <v>15</v>
      </c>
      <c r="Y64" s="366">
        <f t="shared" si="13"/>
        <v>60</v>
      </c>
      <c r="Z64" s="366">
        <v>0</v>
      </c>
      <c r="AA64" s="366">
        <f t="shared" si="14"/>
        <v>60</v>
      </c>
    </row>
    <row r="65" spans="2:27" ht="12.75" customHeight="1">
      <c r="B65" s="445" t="s">
        <v>299</v>
      </c>
      <c r="C65" s="446"/>
      <c r="D65" s="436" t="s">
        <v>137</v>
      </c>
      <c r="E65" s="1" t="s">
        <v>17</v>
      </c>
      <c r="F65" s="9" t="s">
        <v>20</v>
      </c>
      <c r="G65" s="9"/>
      <c r="H65" s="9"/>
      <c r="I65" s="9"/>
      <c r="J65" s="53">
        <v>4</v>
      </c>
      <c r="K65" s="10">
        <f t="shared" si="10"/>
        <v>60</v>
      </c>
      <c r="L65" s="530" t="s">
        <v>59</v>
      </c>
      <c r="M65" s="531"/>
      <c r="O65" s="60">
        <v>0</v>
      </c>
      <c r="P65" s="327">
        <f t="shared" si="11"/>
        <v>0</v>
      </c>
      <c r="R65" s="322">
        <v>10</v>
      </c>
      <c r="S65" s="322">
        <v>5</v>
      </c>
      <c r="T65" s="322"/>
      <c r="U65" s="322"/>
      <c r="V65" s="322"/>
      <c r="W65" s="322"/>
      <c r="X65" s="322">
        <f t="shared" si="12"/>
        <v>15</v>
      </c>
      <c r="Y65" s="366">
        <f t="shared" si="13"/>
        <v>60</v>
      </c>
      <c r="Z65" s="366">
        <v>0</v>
      </c>
      <c r="AA65" s="366">
        <f t="shared" si="14"/>
        <v>60</v>
      </c>
    </row>
    <row r="66" spans="2:27" ht="12.75">
      <c r="B66" s="458"/>
      <c r="C66" s="459"/>
      <c r="D66" s="480"/>
      <c r="E66" s="1" t="s">
        <v>16</v>
      </c>
      <c r="F66" s="9" t="s">
        <v>20</v>
      </c>
      <c r="G66" s="9"/>
      <c r="H66" s="9"/>
      <c r="I66" s="9"/>
      <c r="J66" s="53">
        <v>4</v>
      </c>
      <c r="K66" s="10">
        <f t="shared" si="10"/>
        <v>48</v>
      </c>
      <c r="L66" s="532"/>
      <c r="M66" s="533"/>
      <c r="O66" s="60">
        <v>0</v>
      </c>
      <c r="P66" s="327">
        <f t="shared" si="11"/>
        <v>0</v>
      </c>
      <c r="R66" s="322">
        <v>10</v>
      </c>
      <c r="S66" s="322">
        <v>2</v>
      </c>
      <c r="T66" s="322"/>
      <c r="U66" s="322"/>
      <c r="V66" s="322"/>
      <c r="W66" s="322"/>
      <c r="X66" s="322">
        <f t="shared" si="12"/>
        <v>12</v>
      </c>
      <c r="Y66" s="366">
        <f t="shared" si="13"/>
        <v>48</v>
      </c>
      <c r="Z66" s="366">
        <v>0</v>
      </c>
      <c r="AA66" s="366">
        <f t="shared" si="14"/>
        <v>48</v>
      </c>
    </row>
    <row r="67" spans="2:27" ht="12.75">
      <c r="B67" s="483"/>
      <c r="C67" s="484"/>
      <c r="D67" s="9" t="s">
        <v>194</v>
      </c>
      <c r="E67" s="9" t="s">
        <v>49</v>
      </c>
      <c r="F67" s="9" t="s">
        <v>20</v>
      </c>
      <c r="G67" s="48" t="s">
        <v>173</v>
      </c>
      <c r="H67" s="48"/>
      <c r="I67" s="48"/>
      <c r="J67" s="9">
        <v>4</v>
      </c>
      <c r="K67" s="10">
        <f t="shared" si="10"/>
        <v>52</v>
      </c>
      <c r="L67" s="534"/>
      <c r="M67" s="535"/>
      <c r="N67" s="96"/>
      <c r="O67" s="60">
        <v>0</v>
      </c>
      <c r="P67" s="327">
        <f t="shared" si="11"/>
        <v>0</v>
      </c>
      <c r="R67" s="322">
        <v>10</v>
      </c>
      <c r="S67" s="322"/>
      <c r="T67" s="322"/>
      <c r="U67" s="322">
        <v>3</v>
      </c>
      <c r="V67" s="322"/>
      <c r="W67" s="322"/>
      <c r="X67" s="322">
        <f t="shared" si="12"/>
        <v>13</v>
      </c>
      <c r="Y67" s="366">
        <f t="shared" si="13"/>
        <v>52</v>
      </c>
      <c r="Z67" s="366">
        <v>0</v>
      </c>
      <c r="AA67" s="366">
        <f t="shared" si="14"/>
        <v>52</v>
      </c>
    </row>
    <row r="68" spans="2:27" ht="12.75">
      <c r="B68" s="504" t="s">
        <v>301</v>
      </c>
      <c r="C68" s="505"/>
      <c r="D68" s="71" t="s">
        <v>44</v>
      </c>
      <c r="E68" s="9" t="s">
        <v>49</v>
      </c>
      <c r="F68" s="9" t="s">
        <v>19</v>
      </c>
      <c r="G68" s="48" t="s">
        <v>173</v>
      </c>
      <c r="H68" s="48"/>
      <c r="I68" s="48"/>
      <c r="J68" s="68">
        <v>4</v>
      </c>
      <c r="K68" s="10">
        <f t="shared" si="10"/>
        <v>24</v>
      </c>
      <c r="L68" s="553" t="s">
        <v>42</v>
      </c>
      <c r="M68" s="554"/>
      <c r="O68" s="60">
        <v>0</v>
      </c>
      <c r="P68" s="327">
        <f t="shared" si="11"/>
        <v>0</v>
      </c>
      <c r="R68" s="322">
        <v>5</v>
      </c>
      <c r="S68" s="322"/>
      <c r="T68" s="322">
        <v>-2</v>
      </c>
      <c r="U68" s="322">
        <v>3</v>
      </c>
      <c r="V68" s="322"/>
      <c r="W68" s="322"/>
      <c r="X68" s="322">
        <f t="shared" si="12"/>
        <v>6</v>
      </c>
      <c r="Y68" s="366">
        <f t="shared" si="13"/>
        <v>24</v>
      </c>
      <c r="Z68" s="366">
        <v>0</v>
      </c>
      <c r="AA68" s="366">
        <f t="shared" si="14"/>
        <v>24</v>
      </c>
    </row>
    <row r="69" ht="17.25" customHeight="1"/>
    <row r="70" spans="2:16" ht="12.75">
      <c r="B70" s="114" t="s">
        <v>966</v>
      </c>
      <c r="O70" s="200">
        <f>SUM(O51:O69)</f>
        <v>1</v>
      </c>
      <c r="P70" s="332">
        <f>SUM(P51:P69)</f>
        <v>0</v>
      </c>
    </row>
  </sheetData>
  <sheetProtection/>
  <mergeCells count="132">
    <mergeCell ref="U3:U4"/>
    <mergeCell ref="R3:R4"/>
    <mergeCell ref="L5:M5"/>
    <mergeCell ref="B2:M2"/>
    <mergeCell ref="R2:X2"/>
    <mergeCell ref="B3:C4"/>
    <mergeCell ref="L3:M4"/>
    <mergeCell ref="O3:O4"/>
    <mergeCell ref="T3:T4"/>
    <mergeCell ref="P3:P4"/>
    <mergeCell ref="X3:X4"/>
    <mergeCell ref="E3:E4"/>
    <mergeCell ref="F3:F4"/>
    <mergeCell ref="B5:C5"/>
    <mergeCell ref="J3:J4"/>
    <mergeCell ref="S3:S4"/>
    <mergeCell ref="K3:K4"/>
    <mergeCell ref="G3:G4"/>
    <mergeCell ref="H3:I3"/>
    <mergeCell ref="V3:V4"/>
    <mergeCell ref="L8:M9"/>
    <mergeCell ref="B8:C9"/>
    <mergeCell ref="E8:E9"/>
    <mergeCell ref="L6:M6"/>
    <mergeCell ref="D3:D4"/>
    <mergeCell ref="D63:D64"/>
    <mergeCell ref="L43:M44"/>
    <mergeCell ref="E43:E44"/>
    <mergeCell ref="K56:K57"/>
    <mergeCell ref="D8:D9"/>
    <mergeCell ref="B45:B46"/>
    <mergeCell ref="C45:C46"/>
    <mergeCell ref="D45:D46"/>
    <mergeCell ref="E45:E46"/>
    <mergeCell ref="B43:B44"/>
    <mergeCell ref="C43:C44"/>
    <mergeCell ref="L45:M46"/>
    <mergeCell ref="E41:E42"/>
    <mergeCell ref="E27:E28"/>
    <mergeCell ref="D23:D24"/>
    <mergeCell ref="F36:F37"/>
    <mergeCell ref="L27:M29"/>
    <mergeCell ref="D43:D44"/>
    <mergeCell ref="L40:M40"/>
    <mergeCell ref="L36:M39"/>
    <mergeCell ref="E34:E35"/>
    <mergeCell ref="E32:E33"/>
    <mergeCell ref="B32:B35"/>
    <mergeCell ref="C32:C33"/>
    <mergeCell ref="D32:D35"/>
    <mergeCell ref="B41:B42"/>
    <mergeCell ref="D41:D42"/>
    <mergeCell ref="C41:C42"/>
    <mergeCell ref="B27:C28"/>
    <mergeCell ref="L19:L20"/>
    <mergeCell ref="B40:C40"/>
    <mergeCell ref="F38:F39"/>
    <mergeCell ref="L32:M35"/>
    <mergeCell ref="B36:C39"/>
    <mergeCell ref="E36:E39"/>
    <mergeCell ref="L65:M67"/>
    <mergeCell ref="D65:D66"/>
    <mergeCell ref="B56:C57"/>
    <mergeCell ref="L56:M57"/>
    <mergeCell ref="M19:M22"/>
    <mergeCell ref="B10:C10"/>
    <mergeCell ref="D27:D28"/>
    <mergeCell ref="B29:C29"/>
    <mergeCell ref="C34:C35"/>
    <mergeCell ref="L41:M42"/>
    <mergeCell ref="C19:C20"/>
    <mergeCell ref="B23:C24"/>
    <mergeCell ref="E23:E24"/>
    <mergeCell ref="B22:C22"/>
    <mergeCell ref="C14:C15"/>
    <mergeCell ref="B30:C31"/>
    <mergeCell ref="B14:B15"/>
    <mergeCell ref="B19:B20"/>
    <mergeCell ref="B63:C64"/>
    <mergeCell ref="B65:C67"/>
    <mergeCell ref="L63:M64"/>
    <mergeCell ref="L10:M10"/>
    <mergeCell ref="B11:C12"/>
    <mergeCell ref="D11:D12"/>
    <mergeCell ref="E25:E26"/>
    <mergeCell ref="L25:M26"/>
    <mergeCell ref="L11:M12"/>
    <mergeCell ref="M13:M16"/>
    <mergeCell ref="D25:D26"/>
    <mergeCell ref="D30:D31"/>
    <mergeCell ref="E30:E31"/>
    <mergeCell ref="B68:C68"/>
    <mergeCell ref="L68:M68"/>
    <mergeCell ref="B59:C59"/>
    <mergeCell ref="L59:M59"/>
    <mergeCell ref="B61:C61"/>
    <mergeCell ref="L61:M61"/>
    <mergeCell ref="L60:M60"/>
    <mergeCell ref="B60:C60"/>
    <mergeCell ref="L49:M49"/>
    <mergeCell ref="W3:W4"/>
    <mergeCell ref="B6:C6"/>
    <mergeCell ref="B13:C13"/>
    <mergeCell ref="L14:L15"/>
    <mergeCell ref="L18:M18"/>
    <mergeCell ref="L30:M31"/>
    <mergeCell ref="L23:M24"/>
    <mergeCell ref="B25:C26"/>
    <mergeCell ref="O2:P2"/>
    <mergeCell ref="D56:D57"/>
    <mergeCell ref="E56:E57"/>
    <mergeCell ref="F56:F57"/>
    <mergeCell ref="G56:G57"/>
    <mergeCell ref="H56:I56"/>
    <mergeCell ref="J56:J57"/>
    <mergeCell ref="B55:M55"/>
    <mergeCell ref="L47:M48"/>
    <mergeCell ref="B49:C49"/>
    <mergeCell ref="X56:X57"/>
    <mergeCell ref="R56:R57"/>
    <mergeCell ref="S56:S57"/>
    <mergeCell ref="T56:T57"/>
    <mergeCell ref="U56:U57"/>
    <mergeCell ref="V56:V57"/>
    <mergeCell ref="W56:W57"/>
    <mergeCell ref="Y2:AA2"/>
    <mergeCell ref="Y3:Y4"/>
    <mergeCell ref="Z3:Z4"/>
    <mergeCell ref="AA3:AA4"/>
    <mergeCell ref="Y56:Y57"/>
    <mergeCell ref="Z56:Z57"/>
    <mergeCell ref="AA56:AA5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A33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18.00390625" style="0" customWidth="1"/>
    <col min="3" max="3" width="16.281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0" max="10" width="8.8515625" style="0" customWidth="1"/>
    <col min="11" max="11" width="9.140625" style="43" customWidth="1"/>
    <col min="12" max="13" width="7.00390625" style="0" customWidth="1"/>
    <col min="14" max="14" width="1.421875" style="0" customWidth="1"/>
    <col min="16" max="16" width="9.140625" style="43" customWidth="1"/>
    <col min="17" max="17" width="3.8515625" style="43" customWidth="1"/>
    <col min="18" max="18" width="7.140625" style="43" customWidth="1"/>
    <col min="19" max="19" width="7.421875" style="43" customWidth="1"/>
    <col min="20" max="20" width="7.57421875" style="43" customWidth="1"/>
    <col min="21" max="23" width="8.57421875" style="43" customWidth="1"/>
    <col min="24" max="24" width="8.00390625" style="43" customWidth="1"/>
    <col min="25" max="25" width="9.140625" style="43" customWidth="1"/>
  </cols>
  <sheetData>
    <row r="1" ht="8.25" customHeight="1"/>
    <row r="2" spans="2:27" ht="15.75">
      <c r="B2" s="506" t="s">
        <v>788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O2" s="421" t="s">
        <v>1105</v>
      </c>
      <c r="P2" s="422"/>
      <c r="R2" s="462" t="s">
        <v>1101</v>
      </c>
      <c r="S2" s="463"/>
      <c r="T2" s="463"/>
      <c r="U2" s="463"/>
      <c r="V2" s="463"/>
      <c r="W2" s="463"/>
      <c r="X2" s="464"/>
      <c r="Y2" s="416" t="s">
        <v>1122</v>
      </c>
      <c r="Z2" s="417"/>
      <c r="AA2" s="418"/>
    </row>
    <row r="3" spans="2:27" ht="12.75" customHeight="1">
      <c r="B3" s="428" t="s">
        <v>35</v>
      </c>
      <c r="C3" s="429"/>
      <c r="D3" s="434" t="s">
        <v>36</v>
      </c>
      <c r="E3" s="434" t="s">
        <v>37</v>
      </c>
      <c r="F3" s="434" t="s">
        <v>38</v>
      </c>
      <c r="G3" s="434" t="s">
        <v>39</v>
      </c>
      <c r="H3" s="499" t="s">
        <v>1104</v>
      </c>
      <c r="I3" s="499"/>
      <c r="J3" s="426" t="s">
        <v>40</v>
      </c>
      <c r="K3" s="472" t="s">
        <v>45</v>
      </c>
      <c r="L3" s="441" t="s">
        <v>41</v>
      </c>
      <c r="M3" s="442"/>
      <c r="O3" s="426" t="s">
        <v>839</v>
      </c>
      <c r="P3" s="472" t="s">
        <v>840</v>
      </c>
      <c r="R3" s="460" t="s">
        <v>119</v>
      </c>
      <c r="S3" s="460" t="s">
        <v>37</v>
      </c>
      <c r="T3" s="460" t="s">
        <v>38</v>
      </c>
      <c r="U3" s="460" t="s">
        <v>120</v>
      </c>
      <c r="V3" s="460" t="s">
        <v>1102</v>
      </c>
      <c r="W3" s="460" t="s">
        <v>1103</v>
      </c>
      <c r="X3" s="460" t="s">
        <v>121</v>
      </c>
      <c r="Y3" s="419" t="s">
        <v>1123</v>
      </c>
      <c r="Z3" s="419" t="s">
        <v>1124</v>
      </c>
      <c r="AA3" s="419" t="s">
        <v>1125</v>
      </c>
    </row>
    <row r="4" spans="2:27" ht="12.75">
      <c r="B4" s="430"/>
      <c r="C4" s="431"/>
      <c r="D4" s="435"/>
      <c r="E4" s="435"/>
      <c r="F4" s="435"/>
      <c r="G4" s="435"/>
      <c r="H4" s="280" t="s">
        <v>1102</v>
      </c>
      <c r="I4" s="279" t="s">
        <v>1103</v>
      </c>
      <c r="J4" s="427"/>
      <c r="K4" s="473"/>
      <c r="L4" s="443"/>
      <c r="M4" s="444"/>
      <c r="O4" s="427"/>
      <c r="P4" s="473"/>
      <c r="R4" s="461"/>
      <c r="S4" s="461"/>
      <c r="T4" s="461"/>
      <c r="U4" s="461"/>
      <c r="V4" s="461"/>
      <c r="W4" s="461"/>
      <c r="X4" s="461"/>
      <c r="Y4" s="420"/>
      <c r="Z4" s="420"/>
      <c r="AA4" s="420"/>
    </row>
    <row r="5" spans="2:27" ht="12.75">
      <c r="B5" s="439" t="s">
        <v>1100</v>
      </c>
      <c r="C5" s="440"/>
      <c r="D5" s="54" t="s">
        <v>128</v>
      </c>
      <c r="E5" s="54"/>
      <c r="F5" s="54"/>
      <c r="G5" s="54"/>
      <c r="H5" s="54"/>
      <c r="I5" s="54"/>
      <c r="J5" s="56">
        <v>1</v>
      </c>
      <c r="K5" s="10">
        <f>AA5</f>
        <v>0</v>
      </c>
      <c r="L5" s="423">
        <v>1</v>
      </c>
      <c r="M5" s="424"/>
      <c r="O5" s="7">
        <v>1</v>
      </c>
      <c r="P5" s="319">
        <f>O5*K5</f>
        <v>0</v>
      </c>
      <c r="R5" s="330">
        <v>0</v>
      </c>
      <c r="S5" s="313"/>
      <c r="T5" s="313"/>
      <c r="U5" s="313"/>
      <c r="V5" s="313"/>
      <c r="W5" s="313"/>
      <c r="X5" s="322">
        <f>SUM(R5:W5)</f>
        <v>0</v>
      </c>
      <c r="Y5" s="366">
        <f>X5*J5</f>
        <v>0</v>
      </c>
      <c r="Z5" s="366">
        <v>0</v>
      </c>
      <c r="AA5" s="366">
        <f>Y5+Z5</f>
        <v>0</v>
      </c>
    </row>
    <row r="6" spans="2:27" ht="12.75">
      <c r="B6" s="439" t="s">
        <v>1099</v>
      </c>
      <c r="C6" s="440"/>
      <c r="D6" s="54" t="s">
        <v>128</v>
      </c>
      <c r="E6" s="54"/>
      <c r="F6" s="54"/>
      <c r="G6" s="54"/>
      <c r="H6" s="54"/>
      <c r="I6" s="54"/>
      <c r="J6" s="56">
        <v>1</v>
      </c>
      <c r="K6" s="10">
        <f>AA6</f>
        <v>20</v>
      </c>
      <c r="L6" s="425" t="s">
        <v>42</v>
      </c>
      <c r="M6" s="424"/>
      <c r="O6" s="7">
        <v>0</v>
      </c>
      <c r="P6" s="319">
        <f>O6*K6</f>
        <v>0</v>
      </c>
      <c r="R6" s="330">
        <v>20</v>
      </c>
      <c r="S6" s="313"/>
      <c r="T6" s="313"/>
      <c r="U6" s="313"/>
      <c r="V6" s="313"/>
      <c r="W6" s="313"/>
      <c r="X6" s="322">
        <f>SUM(R6:W6)</f>
        <v>20</v>
      </c>
      <c r="Y6" s="366">
        <f>X6*J6</f>
        <v>20</v>
      </c>
      <c r="Z6" s="366">
        <v>0</v>
      </c>
      <c r="AA6" s="366">
        <f>Y6+Z6</f>
        <v>20</v>
      </c>
    </row>
    <row r="7" spans="2:27" ht="12.75">
      <c r="B7" s="76" t="s">
        <v>364</v>
      </c>
      <c r="C7" s="158"/>
      <c r="D7" s="16"/>
      <c r="E7" s="16"/>
      <c r="F7" s="16"/>
      <c r="G7" s="16"/>
      <c r="H7" s="16"/>
      <c r="I7" s="16"/>
      <c r="J7" s="17"/>
      <c r="K7" s="47"/>
      <c r="L7" s="47"/>
      <c r="M7" s="18"/>
      <c r="R7" s="323"/>
      <c r="S7" s="324"/>
      <c r="T7" s="324"/>
      <c r="U7" s="324"/>
      <c r="V7" s="324"/>
      <c r="W7" s="324"/>
      <c r="X7" s="325"/>
      <c r="Y7" s="367"/>
      <c r="Z7" s="367"/>
      <c r="AA7" s="372"/>
    </row>
    <row r="8" spans="2:27" ht="12.75">
      <c r="B8" s="453" t="s">
        <v>358</v>
      </c>
      <c r="C8" s="454"/>
      <c r="D8" s="53" t="s">
        <v>32</v>
      </c>
      <c r="E8" s="9"/>
      <c r="F8" s="53" t="s">
        <v>21</v>
      </c>
      <c r="G8" s="53" t="s">
        <v>63</v>
      </c>
      <c r="H8" s="53"/>
      <c r="I8" s="53"/>
      <c r="J8" s="53">
        <v>4</v>
      </c>
      <c r="K8" s="10">
        <f aca="true" t="shared" si="0" ref="K8:K18">AA8</f>
        <v>72</v>
      </c>
      <c r="L8" s="580" t="s">
        <v>60</v>
      </c>
      <c r="M8" s="450"/>
      <c r="O8" s="60">
        <v>0</v>
      </c>
      <c r="P8" s="327">
        <f aca="true" t="shared" si="1" ref="P8:P16">O8*K8</f>
        <v>0</v>
      </c>
      <c r="R8" s="322">
        <v>10</v>
      </c>
      <c r="S8" s="322"/>
      <c r="T8" s="322">
        <v>5</v>
      </c>
      <c r="U8" s="322">
        <v>3</v>
      </c>
      <c r="V8" s="322"/>
      <c r="W8" s="322"/>
      <c r="X8" s="322">
        <f aca="true" t="shared" si="2" ref="X8:X18">SUM(R8:W8)</f>
        <v>18</v>
      </c>
      <c r="Y8" s="366">
        <f aca="true" t="shared" si="3" ref="Y8:Y18">X8*J8</f>
        <v>72</v>
      </c>
      <c r="Z8" s="366">
        <v>0</v>
      </c>
      <c r="AA8" s="366">
        <f aca="true" t="shared" si="4" ref="AA8:AA18">Y8+Z8</f>
        <v>72</v>
      </c>
    </row>
    <row r="9" spans="2:27" ht="12.75">
      <c r="B9" s="576" t="s">
        <v>359</v>
      </c>
      <c r="C9" s="577"/>
      <c r="D9" s="436" t="s">
        <v>137</v>
      </c>
      <c r="E9" s="9" t="s">
        <v>17</v>
      </c>
      <c r="F9" s="48" t="s">
        <v>20</v>
      </c>
      <c r="G9" s="9"/>
      <c r="H9" s="9"/>
      <c r="I9" s="9"/>
      <c r="J9" s="53">
        <v>4</v>
      </c>
      <c r="K9" s="10">
        <f t="shared" si="0"/>
        <v>60</v>
      </c>
      <c r="L9" s="560" t="s">
        <v>42</v>
      </c>
      <c r="M9" s="560" t="s">
        <v>60</v>
      </c>
      <c r="O9" s="60">
        <v>0</v>
      </c>
      <c r="P9" s="327">
        <f t="shared" si="1"/>
        <v>0</v>
      </c>
      <c r="R9" s="322">
        <v>10</v>
      </c>
      <c r="S9" s="322">
        <v>5</v>
      </c>
      <c r="T9" s="322"/>
      <c r="U9" s="322"/>
      <c r="V9" s="322"/>
      <c r="W9" s="322"/>
      <c r="X9" s="322">
        <f t="shared" si="2"/>
        <v>15</v>
      </c>
      <c r="Y9" s="366">
        <f t="shared" si="3"/>
        <v>60</v>
      </c>
      <c r="Z9" s="366">
        <v>0</v>
      </c>
      <c r="AA9" s="366">
        <f t="shared" si="4"/>
        <v>60</v>
      </c>
    </row>
    <row r="10" spans="2:27" ht="12.75">
      <c r="B10" s="578"/>
      <c r="C10" s="579"/>
      <c r="D10" s="480"/>
      <c r="E10" s="71" t="s">
        <v>16</v>
      </c>
      <c r="F10" s="48" t="s">
        <v>20</v>
      </c>
      <c r="G10" s="9"/>
      <c r="H10" s="9"/>
      <c r="I10" s="9"/>
      <c r="J10" s="53">
        <v>4</v>
      </c>
      <c r="K10" s="10">
        <f t="shared" si="0"/>
        <v>48</v>
      </c>
      <c r="L10" s="621"/>
      <c r="M10" s="621"/>
      <c r="O10" s="60">
        <v>0</v>
      </c>
      <c r="P10" s="327">
        <f t="shared" si="1"/>
        <v>0</v>
      </c>
      <c r="R10" s="322">
        <v>10</v>
      </c>
      <c r="S10" s="322">
        <v>2</v>
      </c>
      <c r="T10" s="322"/>
      <c r="U10" s="322"/>
      <c r="V10" s="322"/>
      <c r="W10" s="322"/>
      <c r="X10" s="322">
        <f t="shared" si="2"/>
        <v>12</v>
      </c>
      <c r="Y10" s="366">
        <f t="shared" si="3"/>
        <v>48</v>
      </c>
      <c r="Z10" s="366">
        <v>0</v>
      </c>
      <c r="AA10" s="366">
        <f t="shared" si="4"/>
        <v>48</v>
      </c>
    </row>
    <row r="11" spans="2:27" ht="12.75">
      <c r="B11" s="540" t="s">
        <v>554</v>
      </c>
      <c r="C11" s="540" t="s">
        <v>553</v>
      </c>
      <c r="D11" s="436" t="s">
        <v>137</v>
      </c>
      <c r="E11" s="9" t="s">
        <v>17</v>
      </c>
      <c r="F11" s="48" t="s">
        <v>20</v>
      </c>
      <c r="G11" s="9"/>
      <c r="H11" s="9"/>
      <c r="I11" s="9"/>
      <c r="J11" s="53">
        <v>4</v>
      </c>
      <c r="K11" s="10">
        <f t="shared" si="0"/>
        <v>60</v>
      </c>
      <c r="L11" s="621"/>
      <c r="M11" s="621"/>
      <c r="O11" s="60">
        <v>0</v>
      </c>
      <c r="P11" s="327">
        <f t="shared" si="1"/>
        <v>0</v>
      </c>
      <c r="R11" s="322">
        <v>10</v>
      </c>
      <c r="S11" s="322">
        <v>5</v>
      </c>
      <c r="T11" s="322"/>
      <c r="U11" s="322"/>
      <c r="V11" s="322"/>
      <c r="W11" s="322"/>
      <c r="X11" s="322">
        <f t="shared" si="2"/>
        <v>15</v>
      </c>
      <c r="Y11" s="366">
        <f t="shared" si="3"/>
        <v>60</v>
      </c>
      <c r="Z11" s="366">
        <v>0</v>
      </c>
      <c r="AA11" s="366">
        <f t="shared" si="4"/>
        <v>60</v>
      </c>
    </row>
    <row r="12" spans="2:27" ht="19.5" customHeight="1">
      <c r="B12" s="490"/>
      <c r="C12" s="606"/>
      <c r="D12" s="480"/>
      <c r="E12" s="71" t="s">
        <v>16</v>
      </c>
      <c r="F12" s="48" t="s">
        <v>20</v>
      </c>
      <c r="G12" s="9"/>
      <c r="H12" s="9"/>
      <c r="I12" s="9"/>
      <c r="J12" s="53">
        <v>4</v>
      </c>
      <c r="K12" s="10">
        <f t="shared" si="0"/>
        <v>48</v>
      </c>
      <c r="L12" s="622"/>
      <c r="M12" s="621"/>
      <c r="O12" s="60">
        <v>0</v>
      </c>
      <c r="P12" s="327">
        <f t="shared" si="1"/>
        <v>0</v>
      </c>
      <c r="R12" s="322">
        <v>10</v>
      </c>
      <c r="S12" s="322">
        <v>2</v>
      </c>
      <c r="T12" s="322"/>
      <c r="U12" s="322"/>
      <c r="V12" s="322"/>
      <c r="W12" s="322"/>
      <c r="X12" s="322">
        <f t="shared" si="2"/>
        <v>12</v>
      </c>
      <c r="Y12" s="366">
        <f t="shared" si="3"/>
        <v>48</v>
      </c>
      <c r="Z12" s="366">
        <v>0</v>
      </c>
      <c r="AA12" s="366">
        <f t="shared" si="4"/>
        <v>48</v>
      </c>
    </row>
    <row r="13" spans="2:27" ht="25.5">
      <c r="B13" s="77" t="s">
        <v>556</v>
      </c>
      <c r="C13" s="77" t="s">
        <v>555</v>
      </c>
      <c r="D13" s="74" t="s">
        <v>194</v>
      </c>
      <c r="E13" s="71" t="s">
        <v>49</v>
      </c>
      <c r="F13" s="74" t="s">
        <v>20</v>
      </c>
      <c r="G13" s="74" t="s">
        <v>173</v>
      </c>
      <c r="H13" s="53"/>
      <c r="I13" s="53"/>
      <c r="J13" s="53">
        <v>4</v>
      </c>
      <c r="K13" s="10">
        <f t="shared" si="0"/>
        <v>52</v>
      </c>
      <c r="L13" s="79" t="s">
        <v>42</v>
      </c>
      <c r="M13" s="622"/>
      <c r="O13" s="60">
        <v>0</v>
      </c>
      <c r="P13" s="327">
        <f t="shared" si="1"/>
        <v>0</v>
      </c>
      <c r="R13" s="322">
        <v>10</v>
      </c>
      <c r="S13" s="322"/>
      <c r="T13" s="322"/>
      <c r="U13" s="322">
        <v>3</v>
      </c>
      <c r="V13" s="322"/>
      <c r="W13" s="322"/>
      <c r="X13" s="322">
        <f t="shared" si="2"/>
        <v>13</v>
      </c>
      <c r="Y13" s="366">
        <f t="shared" si="3"/>
        <v>52</v>
      </c>
      <c r="Z13" s="366">
        <v>0</v>
      </c>
      <c r="AA13" s="366">
        <f t="shared" si="4"/>
        <v>52</v>
      </c>
    </row>
    <row r="14" spans="2:27" ht="12.75">
      <c r="B14" s="597" t="s">
        <v>360</v>
      </c>
      <c r="C14" s="598"/>
      <c r="D14" s="74" t="s">
        <v>23</v>
      </c>
      <c r="E14" s="71" t="s">
        <v>17</v>
      </c>
      <c r="F14" s="53" t="s">
        <v>21</v>
      </c>
      <c r="G14" s="53"/>
      <c r="H14" s="74" t="s">
        <v>124</v>
      </c>
      <c r="I14" s="74"/>
      <c r="J14" s="53">
        <v>4</v>
      </c>
      <c r="K14" s="10">
        <f t="shared" si="0"/>
        <v>92</v>
      </c>
      <c r="L14" s="580" t="s">
        <v>42</v>
      </c>
      <c r="M14" s="450"/>
      <c r="O14" s="60">
        <v>0</v>
      </c>
      <c r="P14" s="327">
        <f t="shared" si="1"/>
        <v>0</v>
      </c>
      <c r="R14" s="322">
        <v>10</v>
      </c>
      <c r="S14" s="322">
        <v>5</v>
      </c>
      <c r="T14" s="322">
        <v>5</v>
      </c>
      <c r="U14" s="322"/>
      <c r="V14" s="322">
        <v>3</v>
      </c>
      <c r="W14" s="322"/>
      <c r="X14" s="322">
        <f t="shared" si="2"/>
        <v>23</v>
      </c>
      <c r="Y14" s="366">
        <f t="shared" si="3"/>
        <v>92</v>
      </c>
      <c r="Z14" s="366">
        <v>0</v>
      </c>
      <c r="AA14" s="366">
        <f t="shared" si="4"/>
        <v>92</v>
      </c>
    </row>
    <row r="15" spans="2:27" ht="12.75">
      <c r="B15" s="576" t="s">
        <v>361</v>
      </c>
      <c r="C15" s="577"/>
      <c r="D15" s="498" t="s">
        <v>23</v>
      </c>
      <c r="E15" s="498" t="s">
        <v>16</v>
      </c>
      <c r="F15" s="74" t="s">
        <v>20</v>
      </c>
      <c r="G15" s="71"/>
      <c r="H15" s="71" t="s">
        <v>124</v>
      </c>
      <c r="I15" s="71"/>
      <c r="J15" s="53">
        <v>4</v>
      </c>
      <c r="K15" s="10">
        <f t="shared" si="0"/>
        <v>60</v>
      </c>
      <c r="L15" s="580" t="s">
        <v>334</v>
      </c>
      <c r="M15" s="610"/>
      <c r="O15" s="60">
        <v>0</v>
      </c>
      <c r="P15" s="327">
        <f t="shared" si="1"/>
        <v>0</v>
      </c>
      <c r="R15" s="322">
        <v>10</v>
      </c>
      <c r="S15" s="322">
        <v>2</v>
      </c>
      <c r="T15" s="322"/>
      <c r="U15" s="322"/>
      <c r="V15" s="322">
        <v>3</v>
      </c>
      <c r="W15" s="322"/>
      <c r="X15" s="322">
        <f t="shared" si="2"/>
        <v>15</v>
      </c>
      <c r="Y15" s="366">
        <f t="shared" si="3"/>
        <v>60</v>
      </c>
      <c r="Z15" s="366">
        <v>0</v>
      </c>
      <c r="AA15" s="366">
        <f t="shared" si="4"/>
        <v>60</v>
      </c>
    </row>
    <row r="16" spans="2:27" ht="12.75">
      <c r="B16" s="578"/>
      <c r="C16" s="579"/>
      <c r="D16" s="503"/>
      <c r="E16" s="503"/>
      <c r="F16" s="74" t="s">
        <v>19</v>
      </c>
      <c r="G16" s="71"/>
      <c r="H16" s="71" t="s">
        <v>124</v>
      </c>
      <c r="I16" s="71"/>
      <c r="J16" s="53">
        <v>4</v>
      </c>
      <c r="K16" s="10">
        <f t="shared" si="0"/>
        <v>52</v>
      </c>
      <c r="L16" s="619"/>
      <c r="M16" s="620"/>
      <c r="O16" s="60">
        <v>0</v>
      </c>
      <c r="P16" s="327">
        <f t="shared" si="1"/>
        <v>0</v>
      </c>
      <c r="R16" s="322">
        <v>10</v>
      </c>
      <c r="S16" s="322">
        <v>2</v>
      </c>
      <c r="T16" s="322">
        <v>-2</v>
      </c>
      <c r="U16" s="322"/>
      <c r="V16" s="322">
        <v>3</v>
      </c>
      <c r="W16" s="322"/>
      <c r="X16" s="322">
        <f t="shared" si="2"/>
        <v>13</v>
      </c>
      <c r="Y16" s="366">
        <f t="shared" si="3"/>
        <v>52</v>
      </c>
      <c r="Z16" s="366">
        <v>0</v>
      </c>
      <c r="AA16" s="366">
        <f t="shared" si="4"/>
        <v>52</v>
      </c>
    </row>
    <row r="17" spans="2:27" ht="25.5" customHeight="1">
      <c r="B17" s="526" t="s">
        <v>362</v>
      </c>
      <c r="C17" s="583"/>
      <c r="D17" s="74" t="s">
        <v>44</v>
      </c>
      <c r="E17" s="74" t="s">
        <v>49</v>
      </c>
      <c r="F17" s="91" t="s">
        <v>20</v>
      </c>
      <c r="G17" s="74" t="s">
        <v>173</v>
      </c>
      <c r="H17" s="74"/>
      <c r="I17" s="74"/>
      <c r="J17" s="53">
        <v>4</v>
      </c>
      <c r="K17" s="10">
        <f t="shared" si="0"/>
        <v>32</v>
      </c>
      <c r="L17" s="562" t="s">
        <v>83</v>
      </c>
      <c r="M17" s="554"/>
      <c r="O17" s="60">
        <v>0</v>
      </c>
      <c r="P17" s="327">
        <f aca="true" t="shared" si="5" ref="P17:P30">O17*K17</f>
        <v>0</v>
      </c>
      <c r="R17" s="322">
        <v>5</v>
      </c>
      <c r="S17" s="322"/>
      <c r="T17" s="322"/>
      <c r="U17" s="322">
        <v>3</v>
      </c>
      <c r="V17" s="322"/>
      <c r="W17" s="322"/>
      <c r="X17" s="322">
        <f t="shared" si="2"/>
        <v>8</v>
      </c>
      <c r="Y17" s="366">
        <f t="shared" si="3"/>
        <v>32</v>
      </c>
      <c r="Z17" s="366">
        <v>0</v>
      </c>
      <c r="AA17" s="366">
        <f t="shared" si="4"/>
        <v>32</v>
      </c>
    </row>
    <row r="18" spans="2:27" ht="25.5" customHeight="1">
      <c r="B18" s="526" t="s">
        <v>363</v>
      </c>
      <c r="C18" s="583"/>
      <c r="D18" s="74" t="s">
        <v>43</v>
      </c>
      <c r="E18" s="74" t="s">
        <v>16</v>
      </c>
      <c r="F18" s="91" t="s">
        <v>20</v>
      </c>
      <c r="G18" s="53"/>
      <c r="H18" s="74"/>
      <c r="I18" s="74"/>
      <c r="J18" s="53">
        <v>4</v>
      </c>
      <c r="K18" s="10">
        <f t="shared" si="0"/>
        <v>28</v>
      </c>
      <c r="L18" s="562" t="s">
        <v>53</v>
      </c>
      <c r="M18" s="554"/>
      <c r="O18" s="60">
        <v>0</v>
      </c>
      <c r="P18" s="327">
        <f t="shared" si="5"/>
        <v>0</v>
      </c>
      <c r="R18" s="322">
        <v>5</v>
      </c>
      <c r="S18" s="322">
        <v>2</v>
      </c>
      <c r="T18" s="322"/>
      <c r="U18" s="322"/>
      <c r="V18" s="322"/>
      <c r="W18" s="322"/>
      <c r="X18" s="322">
        <f t="shared" si="2"/>
        <v>7</v>
      </c>
      <c r="Y18" s="366">
        <f t="shared" si="3"/>
        <v>28</v>
      </c>
      <c r="Z18" s="366">
        <v>0</v>
      </c>
      <c r="AA18" s="366">
        <f t="shared" si="4"/>
        <v>28</v>
      </c>
    </row>
    <row r="19" spans="2:27" ht="12.75">
      <c r="B19" s="102" t="s">
        <v>57</v>
      </c>
      <c r="C19" s="107"/>
      <c r="D19" s="110"/>
      <c r="E19" s="110"/>
      <c r="F19" s="110"/>
      <c r="G19" s="110"/>
      <c r="H19" s="111"/>
      <c r="I19" s="111"/>
      <c r="J19" s="111"/>
      <c r="K19" s="17"/>
      <c r="L19" s="17"/>
      <c r="M19" s="18"/>
      <c r="R19" s="44"/>
      <c r="S19" s="45"/>
      <c r="T19" s="45"/>
      <c r="U19" s="45"/>
      <c r="V19" s="45"/>
      <c r="W19" s="45"/>
      <c r="X19" s="46"/>
      <c r="Y19" s="367"/>
      <c r="Z19" s="367"/>
      <c r="AA19" s="372"/>
    </row>
    <row r="20" spans="2:27" ht="25.5">
      <c r="B20" s="77" t="s">
        <v>417</v>
      </c>
      <c r="C20" s="77" t="s">
        <v>553</v>
      </c>
      <c r="D20" s="74" t="s">
        <v>23</v>
      </c>
      <c r="E20" s="74" t="s">
        <v>16</v>
      </c>
      <c r="F20" s="112" t="s">
        <v>20</v>
      </c>
      <c r="G20" s="53"/>
      <c r="H20" s="74" t="s">
        <v>124</v>
      </c>
      <c r="I20" s="74"/>
      <c r="J20" s="53">
        <v>4</v>
      </c>
      <c r="K20" s="10">
        <f aca="true" t="shared" si="6" ref="K20:K30">AA20</f>
        <v>60</v>
      </c>
      <c r="L20" s="562" t="s">
        <v>93</v>
      </c>
      <c r="M20" s="554"/>
      <c r="O20" s="60">
        <v>0</v>
      </c>
      <c r="P20" s="327">
        <f t="shared" si="5"/>
        <v>0</v>
      </c>
      <c r="R20" s="322">
        <v>10</v>
      </c>
      <c r="S20" s="322">
        <v>2</v>
      </c>
      <c r="T20" s="322"/>
      <c r="U20" s="322"/>
      <c r="V20" s="322">
        <v>3</v>
      </c>
      <c r="W20" s="322"/>
      <c r="X20" s="322">
        <f aca="true" t="shared" si="7" ref="X20:X30">SUM(R20:W20)</f>
        <v>15</v>
      </c>
      <c r="Y20" s="366">
        <f aca="true" t="shared" si="8" ref="Y20:Y30">X20*J20</f>
        <v>60</v>
      </c>
      <c r="Z20" s="366">
        <v>0</v>
      </c>
      <c r="AA20" s="366">
        <f aca="true" t="shared" si="9" ref="AA20:AA30">Y20+Z20</f>
        <v>60</v>
      </c>
    </row>
    <row r="21" spans="2:27" ht="12.75">
      <c r="B21" s="576" t="s">
        <v>365</v>
      </c>
      <c r="C21" s="577"/>
      <c r="D21" s="71" t="s">
        <v>23</v>
      </c>
      <c r="E21" s="71" t="s">
        <v>16</v>
      </c>
      <c r="F21" s="71" t="s">
        <v>20</v>
      </c>
      <c r="G21" s="71"/>
      <c r="H21" s="9"/>
      <c r="I21" s="9"/>
      <c r="J21" s="53">
        <v>4</v>
      </c>
      <c r="K21" s="10">
        <f t="shared" si="6"/>
        <v>48</v>
      </c>
      <c r="L21" s="580" t="s">
        <v>42</v>
      </c>
      <c r="M21" s="610"/>
      <c r="O21" s="60">
        <v>0</v>
      </c>
      <c r="P21" s="327">
        <f t="shared" si="5"/>
        <v>0</v>
      </c>
      <c r="R21" s="322">
        <v>10</v>
      </c>
      <c r="S21" s="322">
        <v>2</v>
      </c>
      <c r="T21" s="322"/>
      <c r="U21" s="322"/>
      <c r="V21" s="322"/>
      <c r="W21" s="322"/>
      <c r="X21" s="322">
        <f t="shared" si="7"/>
        <v>12</v>
      </c>
      <c r="Y21" s="366">
        <f t="shared" si="8"/>
        <v>48</v>
      </c>
      <c r="Z21" s="366">
        <v>0</v>
      </c>
      <c r="AA21" s="366">
        <f t="shared" si="9"/>
        <v>48</v>
      </c>
    </row>
    <row r="22" spans="2:27" ht="12.75">
      <c r="B22" s="578"/>
      <c r="C22" s="579"/>
      <c r="D22" s="71" t="s">
        <v>434</v>
      </c>
      <c r="E22" s="71" t="s">
        <v>16</v>
      </c>
      <c r="F22" s="71" t="s">
        <v>20</v>
      </c>
      <c r="G22" s="71"/>
      <c r="H22" s="9"/>
      <c r="I22" s="9"/>
      <c r="J22" s="53">
        <v>4</v>
      </c>
      <c r="K22" s="10">
        <f t="shared" si="6"/>
        <v>28</v>
      </c>
      <c r="L22" s="619"/>
      <c r="M22" s="620"/>
      <c r="O22" s="60">
        <v>0</v>
      </c>
      <c r="P22" s="327">
        <f t="shared" si="5"/>
        <v>0</v>
      </c>
      <c r="R22" s="322">
        <v>5</v>
      </c>
      <c r="S22" s="322">
        <v>2</v>
      </c>
      <c r="T22" s="322"/>
      <c r="U22" s="322"/>
      <c r="V22" s="322"/>
      <c r="W22" s="322"/>
      <c r="X22" s="322">
        <f t="shared" si="7"/>
        <v>7</v>
      </c>
      <c r="Y22" s="366">
        <f t="shared" si="8"/>
        <v>28</v>
      </c>
      <c r="Z22" s="366">
        <v>0</v>
      </c>
      <c r="AA22" s="366">
        <f t="shared" si="9"/>
        <v>28</v>
      </c>
    </row>
    <row r="23" spans="2:27" ht="12.75">
      <c r="B23" s="526" t="s">
        <v>91</v>
      </c>
      <c r="C23" s="583"/>
      <c r="D23" s="74" t="s">
        <v>434</v>
      </c>
      <c r="E23" s="74" t="s">
        <v>16</v>
      </c>
      <c r="F23" s="112" t="s">
        <v>19</v>
      </c>
      <c r="G23" s="74"/>
      <c r="H23" s="53"/>
      <c r="I23" s="53"/>
      <c r="J23" s="53">
        <v>4</v>
      </c>
      <c r="K23" s="10">
        <f t="shared" si="6"/>
        <v>20</v>
      </c>
      <c r="L23" s="562" t="s">
        <v>92</v>
      </c>
      <c r="M23" s="554"/>
      <c r="O23" s="60">
        <v>0</v>
      </c>
      <c r="P23" s="327">
        <f t="shared" si="5"/>
        <v>0</v>
      </c>
      <c r="R23" s="322">
        <v>5</v>
      </c>
      <c r="S23" s="322">
        <v>2</v>
      </c>
      <c r="T23" s="322">
        <v>-2</v>
      </c>
      <c r="U23" s="322"/>
      <c r="V23" s="322"/>
      <c r="W23" s="322"/>
      <c r="X23" s="322">
        <f t="shared" si="7"/>
        <v>5</v>
      </c>
      <c r="Y23" s="366">
        <f t="shared" si="8"/>
        <v>20</v>
      </c>
      <c r="Z23" s="366">
        <v>0</v>
      </c>
      <c r="AA23" s="366">
        <f t="shared" si="9"/>
        <v>20</v>
      </c>
    </row>
    <row r="24" spans="2:27" ht="12.75">
      <c r="B24" s="526" t="s">
        <v>66</v>
      </c>
      <c r="C24" s="583"/>
      <c r="D24" s="74" t="s">
        <v>268</v>
      </c>
      <c r="E24" s="74" t="s">
        <v>16</v>
      </c>
      <c r="F24" s="112" t="s">
        <v>20</v>
      </c>
      <c r="G24" s="74"/>
      <c r="H24" s="53"/>
      <c r="I24" s="53"/>
      <c r="J24" s="53">
        <v>4</v>
      </c>
      <c r="K24" s="10">
        <f t="shared" si="6"/>
        <v>28</v>
      </c>
      <c r="L24" s="562" t="s">
        <v>42</v>
      </c>
      <c r="M24" s="554"/>
      <c r="O24" s="60">
        <v>0</v>
      </c>
      <c r="P24" s="327">
        <f t="shared" si="5"/>
        <v>0</v>
      </c>
      <c r="R24" s="322">
        <v>5</v>
      </c>
      <c r="S24" s="322">
        <v>2</v>
      </c>
      <c r="T24" s="322"/>
      <c r="U24" s="322"/>
      <c r="V24" s="322"/>
      <c r="W24" s="322"/>
      <c r="X24" s="322">
        <f t="shared" si="7"/>
        <v>7</v>
      </c>
      <c r="Y24" s="366">
        <f t="shared" si="8"/>
        <v>28</v>
      </c>
      <c r="Z24" s="366">
        <v>0</v>
      </c>
      <c r="AA24" s="366">
        <f t="shared" si="9"/>
        <v>28</v>
      </c>
    </row>
    <row r="25" spans="2:27" ht="25.5">
      <c r="B25" s="77" t="s">
        <v>68</v>
      </c>
      <c r="C25" s="77" t="s">
        <v>553</v>
      </c>
      <c r="D25" s="74" t="s">
        <v>24</v>
      </c>
      <c r="E25" s="74" t="s">
        <v>16</v>
      </c>
      <c r="F25" s="112" t="s">
        <v>20</v>
      </c>
      <c r="G25" s="74"/>
      <c r="H25" s="178" t="s">
        <v>880</v>
      </c>
      <c r="I25" s="178"/>
      <c r="J25" s="53">
        <v>6</v>
      </c>
      <c r="K25" s="10">
        <f t="shared" si="6"/>
        <v>60</v>
      </c>
      <c r="L25" s="562" t="s">
        <v>42</v>
      </c>
      <c r="M25" s="554"/>
      <c r="O25" s="60">
        <v>0</v>
      </c>
      <c r="P25" s="327">
        <f t="shared" si="5"/>
        <v>0</v>
      </c>
      <c r="R25" s="322">
        <v>5</v>
      </c>
      <c r="S25" s="322">
        <v>2</v>
      </c>
      <c r="T25" s="322"/>
      <c r="U25" s="322"/>
      <c r="V25" s="322"/>
      <c r="W25" s="322">
        <v>3</v>
      </c>
      <c r="X25" s="322">
        <f t="shared" si="7"/>
        <v>10</v>
      </c>
      <c r="Y25" s="366">
        <f t="shared" si="8"/>
        <v>60</v>
      </c>
      <c r="Z25" s="366">
        <v>0</v>
      </c>
      <c r="AA25" s="366">
        <f t="shared" si="9"/>
        <v>60</v>
      </c>
    </row>
    <row r="26" spans="2:27" ht="12.75" customHeight="1">
      <c r="B26" s="576" t="s">
        <v>366</v>
      </c>
      <c r="C26" s="577"/>
      <c r="D26" s="71" t="s">
        <v>23</v>
      </c>
      <c r="E26" s="71" t="s">
        <v>16</v>
      </c>
      <c r="F26" s="71" t="s">
        <v>20</v>
      </c>
      <c r="G26" s="71"/>
      <c r="H26" s="9"/>
      <c r="I26" s="9"/>
      <c r="J26" s="53">
        <v>4</v>
      </c>
      <c r="K26" s="10">
        <f t="shared" si="6"/>
        <v>48</v>
      </c>
      <c r="L26" s="580" t="s">
        <v>42</v>
      </c>
      <c r="M26" s="610"/>
      <c r="O26" s="60">
        <v>0</v>
      </c>
      <c r="P26" s="327">
        <f t="shared" si="5"/>
        <v>0</v>
      </c>
      <c r="R26" s="322">
        <v>10</v>
      </c>
      <c r="S26" s="322">
        <v>2</v>
      </c>
      <c r="T26" s="322"/>
      <c r="U26" s="322"/>
      <c r="V26" s="322"/>
      <c r="W26" s="322"/>
      <c r="X26" s="322">
        <f t="shared" si="7"/>
        <v>12</v>
      </c>
      <c r="Y26" s="366">
        <f t="shared" si="8"/>
        <v>48</v>
      </c>
      <c r="Z26" s="366">
        <v>0</v>
      </c>
      <c r="AA26" s="366">
        <f t="shared" si="9"/>
        <v>48</v>
      </c>
    </row>
    <row r="27" spans="2:27" ht="12.75">
      <c r="B27" s="578"/>
      <c r="C27" s="579"/>
      <c r="D27" s="71" t="s">
        <v>268</v>
      </c>
      <c r="E27" s="71" t="s">
        <v>16</v>
      </c>
      <c r="F27" s="71" t="s">
        <v>20</v>
      </c>
      <c r="G27" s="71"/>
      <c r="H27" s="9"/>
      <c r="I27" s="9"/>
      <c r="J27" s="53">
        <v>4</v>
      </c>
      <c r="K27" s="10">
        <f t="shared" si="6"/>
        <v>28</v>
      </c>
      <c r="L27" s="619"/>
      <c r="M27" s="620"/>
      <c r="O27" s="60">
        <v>0</v>
      </c>
      <c r="P27" s="327">
        <f t="shared" si="5"/>
        <v>0</v>
      </c>
      <c r="R27" s="322">
        <v>5</v>
      </c>
      <c r="S27" s="322">
        <v>2</v>
      </c>
      <c r="T27" s="322"/>
      <c r="U27" s="322"/>
      <c r="V27" s="322"/>
      <c r="W27" s="322"/>
      <c r="X27" s="322">
        <f t="shared" si="7"/>
        <v>7</v>
      </c>
      <c r="Y27" s="366">
        <f t="shared" si="8"/>
        <v>28</v>
      </c>
      <c r="Z27" s="366">
        <v>0</v>
      </c>
      <c r="AA27" s="366">
        <f t="shared" si="9"/>
        <v>28</v>
      </c>
    </row>
    <row r="28" spans="2:27" ht="12.75">
      <c r="B28" s="526" t="s">
        <v>367</v>
      </c>
      <c r="C28" s="583"/>
      <c r="D28" s="74" t="s">
        <v>44</v>
      </c>
      <c r="E28" s="74" t="s">
        <v>49</v>
      </c>
      <c r="F28" s="112" t="s">
        <v>21</v>
      </c>
      <c r="G28" s="74" t="s">
        <v>65</v>
      </c>
      <c r="H28" s="53"/>
      <c r="I28" s="53"/>
      <c r="J28" s="53">
        <v>4</v>
      </c>
      <c r="K28" s="10">
        <f t="shared" si="6"/>
        <v>52</v>
      </c>
      <c r="L28" s="562" t="s">
        <v>42</v>
      </c>
      <c r="M28" s="554"/>
      <c r="O28" s="60">
        <v>0</v>
      </c>
      <c r="P28" s="327">
        <f t="shared" si="5"/>
        <v>0</v>
      </c>
      <c r="R28" s="322">
        <v>5</v>
      </c>
      <c r="S28" s="322"/>
      <c r="T28" s="322">
        <v>5</v>
      </c>
      <c r="U28" s="322">
        <v>3</v>
      </c>
      <c r="V28" s="322"/>
      <c r="W28" s="322"/>
      <c r="X28" s="322">
        <f t="shared" si="7"/>
        <v>13</v>
      </c>
      <c r="Y28" s="366">
        <f t="shared" si="8"/>
        <v>52</v>
      </c>
      <c r="Z28" s="366">
        <v>0</v>
      </c>
      <c r="AA28" s="366">
        <f t="shared" si="9"/>
        <v>52</v>
      </c>
    </row>
    <row r="29" spans="2:27" ht="12.75">
      <c r="B29" s="526" t="s">
        <v>368</v>
      </c>
      <c r="C29" s="583"/>
      <c r="D29" s="74" t="s">
        <v>44</v>
      </c>
      <c r="E29" s="74" t="s">
        <v>49</v>
      </c>
      <c r="F29" s="112" t="s">
        <v>20</v>
      </c>
      <c r="G29" s="74" t="s">
        <v>63</v>
      </c>
      <c r="H29" s="53"/>
      <c r="I29" s="53"/>
      <c r="J29" s="53">
        <v>4</v>
      </c>
      <c r="K29" s="10">
        <f t="shared" si="6"/>
        <v>32</v>
      </c>
      <c r="L29" s="562" t="s">
        <v>59</v>
      </c>
      <c r="M29" s="554"/>
      <c r="O29" s="60">
        <v>0</v>
      </c>
      <c r="P29" s="327">
        <f t="shared" si="5"/>
        <v>0</v>
      </c>
      <c r="R29" s="322">
        <v>5</v>
      </c>
      <c r="S29" s="322"/>
      <c r="T29" s="322"/>
      <c r="U29" s="322">
        <v>3</v>
      </c>
      <c r="V29" s="322"/>
      <c r="W29" s="322"/>
      <c r="X29" s="322">
        <f t="shared" si="7"/>
        <v>8</v>
      </c>
      <c r="Y29" s="366">
        <f t="shared" si="8"/>
        <v>32</v>
      </c>
      <c r="Z29" s="366">
        <v>0</v>
      </c>
      <c r="AA29" s="366">
        <f t="shared" si="9"/>
        <v>32</v>
      </c>
    </row>
    <row r="30" spans="2:27" ht="12.75">
      <c r="B30" s="623" t="s">
        <v>97</v>
      </c>
      <c r="C30" s="624"/>
      <c r="D30" s="48" t="s">
        <v>820</v>
      </c>
      <c r="E30" s="1"/>
      <c r="F30" s="9"/>
      <c r="G30" s="5"/>
      <c r="H30" s="5"/>
      <c r="I30" s="5"/>
      <c r="J30" s="10">
        <v>1</v>
      </c>
      <c r="K30" s="10">
        <f t="shared" si="6"/>
        <v>70</v>
      </c>
      <c r="L30" s="423" t="s">
        <v>42</v>
      </c>
      <c r="M30" s="424"/>
      <c r="O30" s="60">
        <v>0</v>
      </c>
      <c r="P30" s="327">
        <f t="shared" si="5"/>
        <v>0</v>
      </c>
      <c r="R30" s="322">
        <v>70</v>
      </c>
      <c r="S30" s="322"/>
      <c r="T30" s="322"/>
      <c r="U30" s="322"/>
      <c r="V30" s="322"/>
      <c r="W30" s="322"/>
      <c r="X30" s="322">
        <f t="shared" si="7"/>
        <v>70</v>
      </c>
      <c r="Y30" s="366">
        <f t="shared" si="8"/>
        <v>70</v>
      </c>
      <c r="Z30" s="366">
        <v>0</v>
      </c>
      <c r="AA30" s="366">
        <f t="shared" si="9"/>
        <v>70</v>
      </c>
    </row>
    <row r="31" spans="2:13" ht="12.75">
      <c r="B31" s="102" t="s">
        <v>72</v>
      </c>
      <c r="C31" s="107"/>
      <c r="D31" s="107"/>
      <c r="E31" s="103"/>
      <c r="F31" s="103"/>
      <c r="G31" s="103"/>
      <c r="H31" s="103"/>
      <c r="I31" s="103"/>
      <c r="J31" s="103"/>
      <c r="K31" s="111"/>
      <c r="L31" s="103"/>
      <c r="M31" s="99"/>
    </row>
    <row r="32" spans="2:16" ht="12.75">
      <c r="B32" s="81" t="s">
        <v>370</v>
      </c>
      <c r="C32" s="104"/>
      <c r="D32" s="123"/>
      <c r="E32" s="31"/>
      <c r="F32" s="31"/>
      <c r="G32" s="31"/>
      <c r="H32" s="31"/>
      <c r="I32" s="31"/>
      <c r="J32" s="31"/>
      <c r="K32" s="335"/>
      <c r="L32" s="31"/>
      <c r="M32" s="32"/>
      <c r="O32" s="200">
        <f>SUM(O5:O31)</f>
        <v>1</v>
      </c>
      <c r="P32" s="332">
        <f>SUM(P5:P31)</f>
        <v>0</v>
      </c>
    </row>
    <row r="33" spans="2:13" ht="12.75">
      <c r="B33" s="82" t="s">
        <v>369</v>
      </c>
      <c r="C33" s="145"/>
      <c r="D33" s="106"/>
      <c r="E33" s="39"/>
      <c r="F33" s="39"/>
      <c r="G33" s="39"/>
      <c r="H33" s="39"/>
      <c r="I33" s="39"/>
      <c r="J33" s="39"/>
      <c r="K33" s="329"/>
      <c r="L33" s="39"/>
      <c r="M33" s="40"/>
    </row>
  </sheetData>
  <sheetProtection/>
  <mergeCells count="64">
    <mergeCell ref="B3:C4"/>
    <mergeCell ref="B5:C5"/>
    <mergeCell ref="B8:C8"/>
    <mergeCell ref="B9:C10"/>
    <mergeCell ref="C11:C12"/>
    <mergeCell ref="B26:C27"/>
    <mergeCell ref="B18:C18"/>
    <mergeCell ref="B14:C14"/>
    <mergeCell ref="O3:O4"/>
    <mergeCell ref="L21:M22"/>
    <mergeCell ref="L9:L12"/>
    <mergeCell ref="H3:I3"/>
    <mergeCell ref="P3:P4"/>
    <mergeCell ref="B30:C30"/>
    <mergeCell ref="B15:C16"/>
    <mergeCell ref="B17:C17"/>
    <mergeCell ref="B11:B12"/>
    <mergeCell ref="B23:C23"/>
    <mergeCell ref="L17:M17"/>
    <mergeCell ref="L30:M30"/>
    <mergeCell ref="L29:M29"/>
    <mergeCell ref="B21:C22"/>
    <mergeCell ref="B24:C24"/>
    <mergeCell ref="L14:M14"/>
    <mergeCell ref="E15:E16"/>
    <mergeCell ref="B28:C28"/>
    <mergeCell ref="B29:C29"/>
    <mergeCell ref="M9:M13"/>
    <mergeCell ref="D9:D10"/>
    <mergeCell ref="D11:D12"/>
    <mergeCell ref="L5:M5"/>
    <mergeCell ref="L6:M6"/>
    <mergeCell ref="D15:D16"/>
    <mergeCell ref="L15:M16"/>
    <mergeCell ref="X3:X4"/>
    <mergeCell ref="L24:M24"/>
    <mergeCell ref="L28:M28"/>
    <mergeCell ref="L25:M25"/>
    <mergeCell ref="L26:M27"/>
    <mergeCell ref="L18:M18"/>
    <mergeCell ref="L8:M8"/>
    <mergeCell ref="L20:M20"/>
    <mergeCell ref="L23:M23"/>
    <mergeCell ref="V3:V4"/>
    <mergeCell ref="B2:M2"/>
    <mergeCell ref="R2:X2"/>
    <mergeCell ref="J3:J4"/>
    <mergeCell ref="K3:K4"/>
    <mergeCell ref="L3:M4"/>
    <mergeCell ref="R3:R4"/>
    <mergeCell ref="S3:S4"/>
    <mergeCell ref="U3:U4"/>
    <mergeCell ref="T3:T4"/>
    <mergeCell ref="W3:W4"/>
    <mergeCell ref="Y2:AA2"/>
    <mergeCell ref="Y3:Y4"/>
    <mergeCell ref="Z3:Z4"/>
    <mergeCell ref="AA3:AA4"/>
    <mergeCell ref="B6:C6"/>
    <mergeCell ref="O2:P2"/>
    <mergeCell ref="D3:D4"/>
    <mergeCell ref="E3:E4"/>
    <mergeCell ref="F3:F4"/>
    <mergeCell ref="G3:G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Allan Hobbs</cp:lastModifiedBy>
  <cp:lastPrinted>2023-11-24T10:32:35Z</cp:lastPrinted>
  <dcterms:created xsi:type="dcterms:W3CDTF">2011-11-11T11:08:25Z</dcterms:created>
  <dcterms:modified xsi:type="dcterms:W3CDTF">2024-01-03T21:39:43Z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